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CASHFLOW" sheetId="3" r:id="rId3"/>
    <sheet name="EQUITY" sheetId="4" r:id="rId4"/>
    <sheet name="NOTE" sheetId="5" r:id="rId5"/>
  </sheets>
  <definedNames>
    <definedName name="_xlnm.Print_Area" localSheetId="4">'NOTE'!$A$1:$J$560</definedName>
    <definedName name="_xlnm.Print_Titles" localSheetId="4">'NOTE'!$1:$3</definedName>
  </definedNames>
  <calcPr fullCalcOnLoad="1"/>
</workbook>
</file>

<file path=xl/sharedStrings.xml><?xml version="1.0" encoding="utf-8"?>
<sst xmlns="http://schemas.openxmlformats.org/spreadsheetml/2006/main" count="318" uniqueCount="213">
  <si>
    <t xml:space="preserve">DPS RESOURCES BERHAD </t>
  </si>
  <si>
    <t>(Company No. 630878-X)</t>
  </si>
  <si>
    <t>CONDENSED CONSOLIDATED INCOME STATEMENT</t>
  </si>
  <si>
    <t>FOR THE FOURTH QUARTER ENDED 31 DECEMBER 2005</t>
  </si>
  <si>
    <t>(The figures have not been audited)</t>
  </si>
  <si>
    <t>Individual Quarter</t>
  </si>
  <si>
    <t>Cumulative Quarter</t>
  </si>
  <si>
    <t>Preceding Year</t>
  </si>
  <si>
    <t>Current Year</t>
  </si>
  <si>
    <t>Corresponding</t>
  </si>
  <si>
    <t>Quarter</t>
  </si>
  <si>
    <t>To Date</t>
  </si>
  <si>
    <t>Period</t>
  </si>
  <si>
    <t>31.12.05</t>
  </si>
  <si>
    <t>31.12.04</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</si>
  <si>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</si>
  <si>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</si>
  <si>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</si>
  <si>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</si>
  <si>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</si>
  <si>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</si>
  <si>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</si>
  <si>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</si>
  <si>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</si>
  <si>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</si>
  <si>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</si>
  <si>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</si>
  <si>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</si>
  <si>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</si>
  <si>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for the period after pre-acquisition profit</t>
  </si>
  <si>
    <t>Weighted average number of shares ('000s)</t>
  </si>
  <si>
    <t>Basic earnings per share (sen)</t>
  </si>
  <si>
    <t>CONDENSED CONSOLIDATED  BALANCE SHEETS AS AT 31 DECEMBER 2005</t>
  </si>
  <si>
    <t>As At</t>
  </si>
  <si>
    <t>As At End</t>
  </si>
  <si>
    <t>Preceding</t>
  </si>
  <si>
    <t xml:space="preserve">Of Current </t>
  </si>
  <si>
    <t>Financial</t>
  </si>
  <si>
    <t>Year End</t>
  </si>
  <si>
    <t>Property, plant and equipment</t>
  </si>
  <si>
    <t>Deferred expenditure</t>
  </si>
  <si>
    <t>Current assets</t>
  </si>
  <si>
    <t>Inventories</t>
  </si>
  <si>
    <t>Receivables</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</si>
  <si>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</si>
  <si>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</si>
  <si>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</si>
  <si>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</si>
  <si>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</si>
  <si>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</si>
  <si>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</si>
  <si>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</si>
  <si>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</si>
  <si>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</si>
  <si>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</si>
  <si>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Tangible Assets per share (RM)</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</si>
  <si>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</si>
  <si>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</si>
  <si>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</si>
  <si>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</si>
  <si>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</si>
  <si>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</si>
  <si>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 xml:space="preserve">Cash and cash equivalents as at 1 January </t>
  </si>
  <si>
    <t>*</t>
  </si>
  <si>
    <t xml:space="preserve">Cash and cash equivalents as at 31 December </t>
  </si>
  <si>
    <t>Reconciliation :</t>
  </si>
  <si>
    <t>Cash and bank balances</t>
  </si>
  <si>
    <t xml:space="preserve">Bank overdrafts </t>
  </si>
  <si>
    <t>Notes :</t>
  </si>
  <si>
    <t>* Represents RM2</t>
  </si>
  <si>
    <t>CONDENSED CONSOLIDATED STATEMENT OF CHANGES IN EQUITY</t>
  </si>
  <si>
    <t xml:space="preserve">Distributable </t>
  </si>
  <si>
    <t>Share</t>
  </si>
  <si>
    <t xml:space="preserve">Retained </t>
  </si>
  <si>
    <t>Capital</t>
  </si>
  <si>
    <t>Premium</t>
  </si>
  <si>
    <t>Profit</t>
  </si>
  <si>
    <t>Total</t>
  </si>
  <si>
    <t>Balance as at 1 January 2004</t>
  </si>
  <si>
    <t>Issue of Ordinary Shares</t>
  </si>
  <si>
    <t>Acquisition of subsidiary companies</t>
  </si>
  <si>
    <t>Restricted issue</t>
  </si>
  <si>
    <t>Public issue</t>
  </si>
  <si>
    <t>Listing expenses written-off</t>
  </si>
  <si>
    <t>against share premium</t>
  </si>
  <si>
    <t>Net loss not recognised in Income Statement</t>
  </si>
  <si>
    <t>Net profit for the year</t>
  </si>
  <si>
    <t>Balance as at 31 December 2004</t>
  </si>
  <si>
    <t>Net profit for the period</t>
  </si>
  <si>
    <t>Dividends for the year ended:</t>
  </si>
  <si>
    <t>- 31.12.2004 (paid)</t>
  </si>
  <si>
    <t>Balance as at 31 December 2005</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</si>
  <si>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</si>
  <si>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</si>
  <si>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</si>
  <si>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</si>
  <si>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</si>
  <si>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</si>
  <si>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</si>
  <si>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</si>
  <si>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</si>
  <si>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</si>
  <si>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</si>
  <si>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</si>
  <si>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</si>
  <si>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</si>
  <si>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</si>
  <si>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</si>
  <si>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</si>
  <si>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</si>
  <si>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</si>
  <si>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</si>
  <si>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</si>
  <si>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31.12.05</t>
  </si>
  <si>
    <t>Quarter Ended 31.12.04</t>
  </si>
  <si>
    <t>Primary Reporting Format -         Business Segments</t>
  </si>
  <si>
    <t>Profit before taxation</t>
  </si>
  <si>
    <t>RM '000</t>
  </si>
  <si>
    <t>Manufacturing of wood based products</t>
  </si>
  <si>
    <t>Trading</t>
  </si>
  <si>
    <t>Property</t>
  </si>
  <si>
    <t>Assets and Liabilities</t>
  </si>
  <si>
    <t>Quarter End 31.12.05</t>
  </si>
  <si>
    <r>
      <t xml:space="preserve">Assets </t>
    </r>
    <r>
      <rPr>
        <sz val="10"/>
        <color indexed="10"/>
        <rFont val="Times New Roman"/>
        <family val="1"/>
      </rPr>
      <t>@</t>
    </r>
  </si>
  <si>
    <r>
      <t>Liabilities</t>
    </r>
    <r>
      <rPr>
        <sz val="10"/>
        <color indexed="10"/>
        <rFont val="Times New Roman"/>
        <family val="1"/>
      </rPr>
      <t xml:space="preserve"> #</t>
    </r>
  </si>
  <si>
    <t>@</t>
  </si>
  <si>
    <t>Segment assets comprise total current and non-current assets, less tax recoverable</t>
  </si>
  <si>
    <t>#</t>
  </si>
  <si>
    <t>Segment liabilities comprise total current and long-term liabilities, less tax payable and deferred taxation</t>
  </si>
  <si>
    <t xml:space="preserve">Current </t>
  </si>
  <si>
    <t>Malaysia</t>
  </si>
  <si>
    <t xml:space="preserve">Europe </t>
  </si>
  <si>
    <t>United States</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</si>
  <si>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</si>
  <si>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</si>
  <si>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</si>
  <si>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</si>
  <si>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</si>
  <si>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</si>
  <si>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</si>
  <si>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</si>
  <si>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</si>
  <si>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</si>
  <si>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</si>
  <si>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</si>
  <si>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</si>
  <si>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</si>
  <si>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December 2005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</si>
  <si>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</si>
  <si>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</si>
  <si>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</si>
  <si>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</si>
  <si>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</si>
  <si>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</si>
  <si>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</si>
  <si>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</si>
  <si>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</si>
  <si>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</si>
  <si>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</si>
  <si>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</si>
  <si>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</si>
  <si>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</si>
  <si>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</si>
  <si>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</si>
  <si>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</si>
  <si>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</si>
  <si>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</si>
  <si>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</si>
  <si>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</si>
  <si>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</si>
  <si>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</si>
  <si>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</si>
  <si>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31 December 2005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</si>
  <si>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</si>
  <si>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</si>
  <si>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</si>
  <si>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</si>
  <si>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</si>
  <si>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</si>
  <si>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</si>
  <si>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</si>
  <si>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</si>
  <si>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</si>
  <si>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</si>
  <si>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</si>
  <si>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</si>
  <si>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</si>
  <si>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</si>
  <si>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</si>
  <si>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</si>
  <si>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</si>
  <si>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</si>
  <si>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</si>
  <si>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Utilisation of</t>
  </si>
  <si>
    <t>Proceeds</t>
  </si>
  <si>
    <t>proceeds</t>
  </si>
  <si>
    <t>Utilisation</t>
  </si>
  <si>
    <t xml:space="preserve">as disclosed </t>
  </si>
  <si>
    <t xml:space="preserve">as at </t>
  </si>
  <si>
    <t>in Prospectus</t>
  </si>
  <si>
    <t>Prepayment of bank borrowings</t>
  </si>
  <si>
    <t>Working capital</t>
  </si>
  <si>
    <t>Capital expenditure</t>
  </si>
  <si>
    <t>Estimated listing expenses</t>
  </si>
  <si>
    <t>PART C: STATUS OF COMPLIANCE WITH CONDITIONS IMPOSED BY THE SECURITIES COMMISSION</t>
  </si>
  <si>
    <t>C1</t>
  </si>
  <si>
    <t>By order of the Board</t>
  </si>
  <si>
    <t>DPS RESOURCES BERHAD</t>
  </si>
  <si>
    <t>LIM LI FANG -MAICSA 7012923</t>
  </si>
  <si>
    <t xml:space="preserve">Company Secretary         </t>
  </si>
  <si>
    <t>MELAKA</t>
  </si>
  <si>
    <t>27-02-2006</t>
  </si>
  <si>
    <t>Agro-based industry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</si>
</sst>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6">
    <font>
      <sz val="10"/>
      <name val="Arial"/>
      <family val="0"/>
    </font>
    <font>
      <sz val="8"/>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sz val="10"/>
      <name val="Times New Roman"/>
      <family val="1"/>
    </font>
    <font>
      <b/>
      <u val="single"/>
      <sz val="10"/>
      <color indexed="8"/>
      <name val="Times New Roman"/>
      <family val="1"/>
    </font>
    <font>
      <b/>
      <sz val="10"/>
      <color indexed="8"/>
      <name val="Times New Roman"/>
      <family val="1"/>
    </font>
    <font>
      <b/>
      <u val="single"/>
      <sz val="10"/>
      <name val="Times New Roman"/>
      <family val="1"/>
    </font>
    <font>
      <u val="single"/>
      <sz val="8"/>
      <name val="Times New Roman"/>
      <family val="1"/>
    </font>
    <font>
      <sz val="8"/>
      <color indexed="10"/>
      <name val="Times New Roman"/>
      <family val="1"/>
    </font>
    <font>
      <b/>
      <sz val="8"/>
      <color indexed="10"/>
      <name val="Times New Roman"/>
      <family val="1"/>
    </font>
    <font>
      <b/>
      <i/>
      <sz val="10"/>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1">
    <xf numFmtId="0" fontId="0" fillId="0" borderId="0" xfId="0" applyAlignment="1">
      <alignment/>
    </xf>
    <xf numFmtId="0" fontId="3" fillId="0" borderId="0" xfId="20" applyFont="1" applyAlignment="1">
      <alignment/>
      <protection/>
    </xf>
    <xf numFmtId="0" fontId="4" fillId="0" borderId="0" xfId="20" applyFont="1">
      <alignment/>
      <protection/>
    </xf>
    <xf numFmtId="0" fontId="3" fillId="0" borderId="0" xfId="20" applyFont="1" applyFill="1" applyAlignment="1" quotePrefix="1">
      <alignment/>
      <protection/>
    </xf>
    <xf numFmtId="0" fontId="4" fillId="0" borderId="0" xfId="20" applyFont="1" applyAlignment="1">
      <alignment horizontal="center"/>
      <protection/>
    </xf>
    <xf numFmtId="0" fontId="3" fillId="0" borderId="0" xfId="20" applyFont="1" applyAlignment="1">
      <alignment horizontal="left"/>
      <protection/>
    </xf>
    <xf numFmtId="0" fontId="3" fillId="0" borderId="0" xfId="20" applyFont="1">
      <alignment/>
      <protection/>
    </xf>
    <xf numFmtId="164" fontId="4" fillId="0" borderId="0" xfId="15" applyNumberFormat="1" applyFont="1" applyAlignment="1">
      <alignment/>
    </xf>
    <xf numFmtId="164" fontId="4" fillId="0" borderId="0" xfId="15" applyNumberFormat="1" applyFont="1" applyFill="1" applyAlignment="1">
      <alignment/>
    </xf>
    <xf numFmtId="164" fontId="4" fillId="0" borderId="0" xfId="15" applyNumberFormat="1" applyFont="1" applyFill="1" applyAlignment="1">
      <alignment horizontal="center"/>
    </xf>
    <xf numFmtId="164" fontId="4" fillId="0" borderId="1" xfId="15" applyNumberFormat="1" applyFont="1" applyFill="1" applyBorder="1" applyAlignment="1">
      <alignment/>
    </xf>
    <xf numFmtId="9" fontId="4" fillId="0" borderId="0" xfId="21" applyFont="1" applyFill="1" applyAlignment="1">
      <alignment/>
    </xf>
    <xf numFmtId="164" fontId="4" fillId="0" borderId="1" xfId="15" applyNumberFormat="1" applyFont="1" applyFill="1" applyBorder="1" applyAlignment="1">
      <alignment horizontal="center"/>
    </xf>
    <xf numFmtId="9" fontId="4" fillId="0" borderId="0" xfId="21" applyFont="1" applyFill="1" applyAlignment="1">
      <alignment horizontal="right"/>
    </xf>
    <xf numFmtId="164" fontId="4" fillId="0" borderId="2" xfId="15" applyNumberFormat="1" applyFont="1" applyFill="1" applyBorder="1" applyAlignment="1">
      <alignment horizontal="center"/>
    </xf>
    <xf numFmtId="164" fontId="4" fillId="0" borderId="0" xfId="15" applyNumberFormat="1" applyFont="1" applyFill="1" applyBorder="1" applyAlignment="1">
      <alignment/>
    </xf>
    <xf numFmtId="164" fontId="4" fillId="0" borderId="0" xfId="15" applyNumberFormat="1" applyFont="1" applyFill="1" applyBorder="1" applyAlignment="1">
      <alignment horizontal="center"/>
    </xf>
    <xf numFmtId="164" fontId="4" fillId="0" borderId="3" xfId="15" applyNumberFormat="1" applyFont="1" applyFill="1" applyBorder="1" applyAlignment="1">
      <alignment/>
    </xf>
    <xf numFmtId="43" fontId="4" fillId="0" borderId="0" xfId="15" applyNumberFormat="1" applyFont="1" applyAlignment="1">
      <alignment/>
    </xf>
    <xf numFmtId="164" fontId="4" fillId="0" borderId="0" xfId="15" applyNumberFormat="1" applyFont="1" applyAlignment="1">
      <alignment horizontal="center"/>
    </xf>
    <xf numFmtId="164" fontId="4" fillId="0" borderId="1" xfId="15" applyNumberFormat="1" applyFont="1" applyBorder="1" applyAlignment="1">
      <alignment/>
    </xf>
    <xf numFmtId="164" fontId="4" fillId="0" borderId="1" xfId="15" applyNumberFormat="1" applyFont="1" applyBorder="1" applyAlignment="1">
      <alignment horizontal="center"/>
    </xf>
    <xf numFmtId="43" fontId="4" fillId="0" borderId="0" xfId="15" applyFont="1" applyFill="1" applyBorder="1" applyAlignment="1">
      <alignment/>
    </xf>
    <xf numFmtId="164" fontId="4" fillId="0" borderId="0" xfId="15" applyNumberFormat="1" applyFont="1" applyBorder="1" applyAlignment="1">
      <alignment horizontal="center"/>
    </xf>
    <xf numFmtId="0" fontId="4" fillId="0" borderId="0" xfId="20" applyFont="1" applyAlignment="1">
      <alignment wrapText="1"/>
      <protection/>
    </xf>
    <xf numFmtId="43" fontId="4" fillId="0" borderId="3" xfId="15" applyNumberFormat="1" applyFont="1" applyFill="1" applyBorder="1" applyAlignment="1">
      <alignment/>
    </xf>
    <xf numFmtId="165" fontId="4" fillId="0" borderId="0" xfId="15" applyNumberFormat="1" applyFont="1" applyFill="1" applyAlignment="1">
      <alignment/>
    </xf>
    <xf numFmtId="43" fontId="4" fillId="0" borderId="3" xfId="15" applyNumberFormat="1" applyFont="1" applyFill="1" applyBorder="1" applyAlignment="1">
      <alignment horizontal="center"/>
    </xf>
    <xf numFmtId="43" fontId="4" fillId="0" borderId="3" xfId="15" applyNumberFormat="1" applyFont="1" applyBorder="1" applyAlignment="1">
      <alignment horizontal="center"/>
    </xf>
    <xf numFmtId="165" fontId="4" fillId="0" borderId="0" xfId="15" applyNumberFormat="1" applyFont="1" applyAlignment="1">
      <alignment/>
    </xf>
    <xf numFmtId="165" fontId="4" fillId="0" borderId="0" xfId="15" applyNumberFormat="1" applyFont="1" applyAlignment="1">
      <alignment horizontal="center"/>
    </xf>
    <xf numFmtId="0" fontId="4" fillId="0" borderId="0" xfId="20" applyFont="1" applyFill="1">
      <alignment/>
      <protection/>
    </xf>
    <xf numFmtId="0" fontId="4" fillId="0" borderId="0" xfId="20" applyFont="1" applyFill="1" applyAlignment="1">
      <alignment horizontal="center"/>
      <protection/>
    </xf>
    <xf numFmtId="0" fontId="3" fillId="0" borderId="0" xfId="20" applyFont="1" applyFill="1">
      <alignment/>
      <protection/>
    </xf>
    <xf numFmtId="16" fontId="4" fillId="0" borderId="0" xfId="20" applyNumberFormat="1" applyFont="1" applyFill="1" applyAlignment="1">
      <alignment horizontal="center"/>
      <protection/>
    </xf>
    <xf numFmtId="164" fontId="3" fillId="0" borderId="0" xfId="15" applyNumberFormat="1" applyFont="1" applyFill="1" applyAlignment="1">
      <alignment/>
    </xf>
    <xf numFmtId="164" fontId="4" fillId="0" borderId="4" xfId="15" applyNumberFormat="1" applyFont="1" applyFill="1" applyBorder="1" applyAlignment="1">
      <alignment/>
    </xf>
    <xf numFmtId="164" fontId="4" fillId="0" borderId="5" xfId="15" applyNumberFormat="1" applyFont="1" applyFill="1" applyBorder="1" applyAlignment="1">
      <alignment/>
    </xf>
    <xf numFmtId="164" fontId="4" fillId="0" borderId="6" xfId="15" applyNumberFormat="1" applyFont="1" applyFill="1" applyBorder="1" applyAlignment="1">
      <alignment/>
    </xf>
    <xf numFmtId="164" fontId="3" fillId="0" borderId="0" xfId="15" applyNumberFormat="1" applyFont="1" applyFill="1" applyBorder="1" applyAlignment="1">
      <alignment/>
    </xf>
    <xf numFmtId="164" fontId="4" fillId="0" borderId="5" xfId="15" applyNumberFormat="1" applyFont="1" applyFill="1" applyBorder="1" applyAlignment="1">
      <alignment horizontal="center"/>
    </xf>
    <xf numFmtId="0" fontId="4" fillId="0" borderId="0" xfId="20" applyFont="1" applyFill="1" applyBorder="1">
      <alignment/>
      <protection/>
    </xf>
    <xf numFmtId="164" fontId="4" fillId="0" borderId="7" xfId="15" applyNumberFormat="1" applyFont="1" applyFill="1" applyBorder="1" applyAlignment="1">
      <alignment/>
    </xf>
    <xf numFmtId="164" fontId="4" fillId="0" borderId="0" xfId="20" applyNumberFormat="1" applyFont="1" applyFill="1" applyBorder="1">
      <alignment/>
      <protection/>
    </xf>
    <xf numFmtId="164" fontId="4" fillId="0" borderId="0" xfId="15" applyNumberFormat="1" applyFont="1" applyFill="1" applyAlignment="1">
      <alignment horizontal="right"/>
    </xf>
    <xf numFmtId="164" fontId="4" fillId="0" borderId="2" xfId="15" applyNumberFormat="1" applyFont="1" applyFill="1" applyBorder="1" applyAlignment="1">
      <alignment/>
    </xf>
    <xf numFmtId="0" fontId="4" fillId="0" borderId="0" xfId="20" applyFont="1" applyFill="1" applyAlignment="1">
      <alignment horizontal="right"/>
      <protection/>
    </xf>
    <xf numFmtId="164" fontId="3" fillId="0" borderId="0" xfId="20" applyNumberFormat="1" applyFont="1" applyFill="1">
      <alignment/>
      <protection/>
    </xf>
    <xf numFmtId="0" fontId="3" fillId="0" borderId="0" xfId="20" applyFont="1" applyFill="1" applyAlignment="1">
      <alignment horizontal="left"/>
      <protection/>
    </xf>
    <xf numFmtId="43" fontId="3" fillId="0" borderId="8" xfId="15" applyNumberFormat="1" applyFont="1" applyFill="1" applyBorder="1" applyAlignment="1">
      <alignment/>
    </xf>
    <xf numFmtId="0" fontId="3" fillId="0" borderId="0" xfId="20" applyFont="1" applyFill="1" applyAlignment="1">
      <alignment/>
      <protection/>
    </xf>
    <xf numFmtId="15" fontId="4" fillId="0" borderId="0" xfId="20" applyNumberFormat="1" applyFont="1" applyAlignment="1">
      <alignment horizontal="center"/>
      <protection/>
    </xf>
    <xf numFmtId="164" fontId="4" fillId="0" borderId="0" xfId="15" applyNumberFormat="1" applyFont="1" applyFill="1" applyBorder="1" applyAlignment="1">
      <alignment horizontal="right"/>
    </xf>
    <xf numFmtId="40" fontId="4" fillId="0" borderId="0" xfId="15" applyNumberFormat="1" applyFont="1" applyFill="1" applyBorder="1" applyAlignment="1">
      <alignment/>
    </xf>
    <xf numFmtId="164" fontId="4" fillId="0" borderId="0" xfId="15" applyNumberFormat="1" applyFont="1" applyBorder="1" applyAlignment="1">
      <alignment/>
    </xf>
    <xf numFmtId="0" fontId="5" fillId="0" borderId="0" xfId="20" applyFont="1">
      <alignment/>
      <protection/>
    </xf>
    <xf numFmtId="38" fontId="4" fillId="0" borderId="0" xfId="15" applyNumberFormat="1" applyFont="1" applyFill="1" applyBorder="1" applyAlignment="1">
      <alignment/>
    </xf>
    <xf numFmtId="37" fontId="4" fillId="0" borderId="0" xfId="15" applyNumberFormat="1" applyFont="1" applyFill="1" applyBorder="1" applyAlignment="1">
      <alignment/>
    </xf>
    <xf numFmtId="37" fontId="4" fillId="0" borderId="7" xfId="15" applyNumberFormat="1" applyFont="1" applyFill="1" applyBorder="1" applyAlignment="1">
      <alignment/>
    </xf>
    <xf numFmtId="164" fontId="3" fillId="0" borderId="0" xfId="15" applyNumberFormat="1" applyFont="1" applyAlignment="1">
      <alignment horizontal="right"/>
    </xf>
    <xf numFmtId="164" fontId="3" fillId="0" borderId="0" xfId="15" applyNumberFormat="1" applyFont="1" applyAlignment="1">
      <alignment/>
    </xf>
    <xf numFmtId="164" fontId="4" fillId="0" borderId="9" xfId="15" applyNumberFormat="1" applyFont="1" applyBorder="1" applyAlignment="1">
      <alignment/>
    </xf>
    <xf numFmtId="164" fontId="4" fillId="0" borderId="2" xfId="15" applyNumberFormat="1" applyFont="1" applyBorder="1" applyAlignment="1">
      <alignment/>
    </xf>
    <xf numFmtId="164" fontId="4" fillId="0" borderId="10" xfId="15" applyNumberFormat="1" applyFont="1" applyBorder="1" applyAlignment="1">
      <alignment horizontal="right"/>
    </xf>
    <xf numFmtId="164" fontId="4" fillId="0" borderId="11" xfId="15" applyNumberFormat="1" applyFont="1" applyBorder="1" applyAlignment="1">
      <alignment/>
    </xf>
    <xf numFmtId="164" fontId="4" fillId="0" borderId="12" xfId="15" applyNumberFormat="1" applyFont="1" applyBorder="1" applyAlignment="1">
      <alignment horizontal="right"/>
    </xf>
    <xf numFmtId="164" fontId="4" fillId="0" borderId="13" xfId="15" applyNumberFormat="1" applyFont="1" applyBorder="1" applyAlignment="1">
      <alignment/>
    </xf>
    <xf numFmtId="164" fontId="4" fillId="0" borderId="14" xfId="15" applyNumberFormat="1" applyFont="1" applyBorder="1" applyAlignment="1">
      <alignment horizontal="right"/>
    </xf>
    <xf numFmtId="164" fontId="4" fillId="0" borderId="0" xfId="15" applyNumberFormat="1" applyFont="1" applyAlignment="1">
      <alignment horizontal="right"/>
    </xf>
    <xf numFmtId="164" fontId="4" fillId="0" borderId="0" xfId="15" applyNumberFormat="1" applyFont="1" applyBorder="1" applyAlignment="1">
      <alignment horizontal="right"/>
    </xf>
    <xf numFmtId="0" fontId="3" fillId="0" borderId="0" xfId="20" applyFont="1" quotePrefix="1">
      <alignment/>
      <protection/>
    </xf>
    <xf numFmtId="164" fontId="3" fillId="0" borderId="7" xfId="15" applyNumberFormat="1" applyFont="1" applyBorder="1" applyAlignment="1">
      <alignment/>
    </xf>
    <xf numFmtId="0" fontId="4" fillId="0" borderId="0" xfId="20" applyFont="1" applyBorder="1">
      <alignment/>
      <protection/>
    </xf>
    <xf numFmtId="0" fontId="3" fillId="0" borderId="0" xfId="20" applyFont="1" applyAlignment="1" quotePrefix="1">
      <alignment horizontal="left"/>
      <protection/>
    </xf>
    <xf numFmtId="0" fontId="2" fillId="0" borderId="0" xfId="20" applyFont="1" applyFill="1">
      <alignment/>
      <protection/>
    </xf>
    <xf numFmtId="0" fontId="2" fillId="0" borderId="0" xfId="20" applyFont="1">
      <alignment/>
      <protection/>
    </xf>
    <xf numFmtId="0" fontId="4" fillId="0" borderId="0" xfId="19" applyFont="1" applyFill="1">
      <alignment/>
      <protection/>
    </xf>
    <xf numFmtId="0" fontId="4"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Border="1">
      <alignment/>
      <protection/>
    </xf>
    <xf numFmtId="0" fontId="12" fillId="0" borderId="0" xfId="19" applyFont="1" applyFill="1" applyBorder="1" applyAlignment="1">
      <alignment horizontal="center"/>
      <protection/>
    </xf>
    <xf numFmtId="0" fontId="4" fillId="0" borderId="0" xfId="20" applyFont="1" applyFill="1" applyBorder="1" applyAlignment="1">
      <alignment horizontal="center"/>
      <protection/>
    </xf>
    <xf numFmtId="0" fontId="2" fillId="0" borderId="0" xfId="19" applyFont="1" applyFill="1" applyBorder="1">
      <alignment/>
      <protection/>
    </xf>
    <xf numFmtId="0" fontId="2" fillId="0" borderId="0" xfId="19" applyFont="1" applyFill="1" applyBorder="1" applyAlignment="1">
      <alignment horizontal="center" wrapText="1"/>
      <protection/>
    </xf>
    <xf numFmtId="0" fontId="2" fillId="0" borderId="0" xfId="20" applyFont="1" applyFill="1" applyBorder="1" applyAlignment="1">
      <alignment horizontal="center" wrapText="1"/>
      <protection/>
    </xf>
    <xf numFmtId="0" fontId="2" fillId="0" borderId="0" xfId="20" applyFont="1" applyFill="1" applyAlignment="1">
      <alignment horizontal="center"/>
      <protection/>
    </xf>
    <xf numFmtId="41" fontId="2" fillId="0" borderId="0" xfId="19" applyNumberFormat="1" applyFont="1" applyFill="1" applyBorder="1" applyAlignment="1">
      <alignment horizontal="center"/>
      <protection/>
    </xf>
    <xf numFmtId="41" fontId="2" fillId="0" borderId="0" xfId="20" applyNumberFormat="1" applyFont="1" applyFill="1" applyBorder="1" applyAlignment="1">
      <alignment horizontal="center"/>
      <protection/>
    </xf>
    <xf numFmtId="41" fontId="2" fillId="0" borderId="7" xfId="19" applyNumberFormat="1" applyFont="1" applyFill="1" applyBorder="1" applyAlignment="1">
      <alignment horizontal="center"/>
      <protection/>
    </xf>
    <xf numFmtId="0" fontId="8" fillId="0" borderId="0" xfId="19" applyFont="1" applyFill="1" applyBorder="1">
      <alignment/>
      <protection/>
    </xf>
    <xf numFmtId="0" fontId="7" fillId="0" borderId="0" xfId="20" applyFont="1" applyFill="1" applyAlignment="1">
      <alignment horizontal="center"/>
      <protection/>
    </xf>
    <xf numFmtId="41" fontId="2" fillId="0" borderId="0" xfId="21" applyNumberFormat="1" applyFont="1" applyFill="1" applyBorder="1" applyAlignment="1">
      <alignment horizontal="right"/>
    </xf>
    <xf numFmtId="41" fontId="2" fillId="0" borderId="0" xfId="21" applyNumberFormat="1" applyFont="1" applyFill="1" applyAlignment="1">
      <alignment/>
    </xf>
    <xf numFmtId="41" fontId="2" fillId="0" borderId="7" xfId="20" applyNumberFormat="1" applyFont="1" applyFill="1" applyBorder="1">
      <alignment/>
      <protection/>
    </xf>
    <xf numFmtId="164" fontId="4" fillId="0" borderId="0" xfId="20" applyNumberFormat="1" applyFont="1">
      <alignment/>
      <protection/>
    </xf>
    <xf numFmtId="0" fontId="13" fillId="0" borderId="0" xfId="20" applyFont="1" applyFill="1">
      <alignment/>
      <protection/>
    </xf>
    <xf numFmtId="0" fontId="14" fillId="0" borderId="0" xfId="20" applyFont="1" applyFill="1" applyAlignment="1">
      <alignment horizontal="left"/>
      <protection/>
    </xf>
    <xf numFmtId="41" fontId="2" fillId="0" borderId="0" xfId="20" applyNumberFormat="1" applyFont="1" applyFill="1">
      <alignment/>
      <protection/>
    </xf>
    <xf numFmtId="0" fontId="4" fillId="0" borderId="0" xfId="20" applyFont="1" applyFill="1" quotePrefix="1">
      <alignment/>
      <protection/>
    </xf>
    <xf numFmtId="41" fontId="4" fillId="0" borderId="0" xfId="20" applyNumberFormat="1" applyFont="1" applyFill="1">
      <alignment/>
      <protection/>
    </xf>
    <xf numFmtId="0" fontId="11" fillId="0" borderId="0" xfId="20" applyFont="1" applyFill="1">
      <alignment/>
      <protection/>
    </xf>
    <xf numFmtId="0" fontId="15" fillId="0" borderId="0" xfId="20" applyFont="1" applyFill="1">
      <alignment/>
      <protection/>
    </xf>
    <xf numFmtId="41" fontId="7" fillId="0" borderId="0" xfId="20" applyNumberFormat="1" applyFont="1" applyFill="1">
      <alignment/>
      <protection/>
    </xf>
    <xf numFmtId="41" fontId="2" fillId="0" borderId="0" xfId="20" applyNumberFormat="1" applyFont="1" applyFill="1" applyBorder="1">
      <alignment/>
      <protection/>
    </xf>
    <xf numFmtId="41" fontId="7" fillId="0" borderId="0" xfId="20" applyNumberFormat="1" applyFont="1" applyFill="1" applyBorder="1">
      <alignment/>
      <protection/>
    </xf>
    <xf numFmtId="164" fontId="2" fillId="0" borderId="7" xfId="15" applyNumberFormat="1" applyFont="1" applyFill="1" applyBorder="1" applyAlignment="1">
      <alignment horizontal="center"/>
    </xf>
    <xf numFmtId="41" fontId="4" fillId="0" borderId="0" xfId="20" applyNumberFormat="1" applyFont="1" applyFill="1" applyBorder="1">
      <alignment/>
      <protection/>
    </xf>
    <xf numFmtId="0" fontId="8" fillId="0" borderId="0" xfId="20" applyFont="1" applyFill="1">
      <alignment/>
      <protection/>
    </xf>
    <xf numFmtId="0" fontId="2" fillId="0" borderId="0" xfId="20" applyFont="1" applyAlignment="1">
      <alignment horizontal="center"/>
      <protection/>
    </xf>
    <xf numFmtId="166" fontId="4" fillId="0" borderId="0" xfId="20" applyNumberFormat="1" applyFont="1" applyFill="1" applyBorder="1" applyAlignment="1">
      <alignment horizontal="center"/>
      <protection/>
    </xf>
    <xf numFmtId="41" fontId="4" fillId="0" borderId="0" xfId="20" applyNumberFormat="1" applyFont="1" applyFill="1" applyAlignment="1">
      <alignment horizontal="center"/>
      <protection/>
    </xf>
    <xf numFmtId="0" fontId="13" fillId="0" borderId="0" xfId="20" applyFont="1">
      <alignment/>
      <protection/>
    </xf>
    <xf numFmtId="0" fontId="8" fillId="0" borderId="0" xfId="20" applyFont="1">
      <alignment/>
      <protection/>
    </xf>
    <xf numFmtId="15" fontId="2" fillId="0" borderId="0" xfId="20" applyNumberFormat="1" applyFont="1" applyAlignment="1">
      <alignment horizontal="center"/>
      <protection/>
    </xf>
    <xf numFmtId="15" fontId="13" fillId="0" borderId="0" xfId="20" applyNumberFormat="1" applyFont="1" applyAlignment="1" quotePrefix="1">
      <alignment horizontal="center"/>
      <protection/>
    </xf>
    <xf numFmtId="15" fontId="4" fillId="0" borderId="0" xfId="20" applyNumberFormat="1" applyFont="1" applyFill="1" applyAlignment="1" quotePrefix="1">
      <alignment horizontal="center"/>
      <protection/>
    </xf>
    <xf numFmtId="164" fontId="2" fillId="0" borderId="3" xfId="15" applyNumberFormat="1" applyFont="1" applyBorder="1" applyAlignment="1">
      <alignment/>
    </xf>
    <xf numFmtId="41" fontId="2" fillId="0" borderId="0" xfId="20" applyNumberFormat="1" applyFont="1">
      <alignment/>
      <protection/>
    </xf>
    <xf numFmtId="166" fontId="2" fillId="0" borderId="0" xfId="20" applyNumberFormat="1" applyFont="1" applyBorder="1" applyAlignment="1">
      <alignment horizontal="center"/>
      <protection/>
    </xf>
    <xf numFmtId="41" fontId="2" fillId="0" borderId="0" xfId="20" applyNumberFormat="1" applyFont="1" applyAlignment="1">
      <alignment horizontal="center"/>
      <protection/>
    </xf>
    <xf numFmtId="43" fontId="2" fillId="0" borderId="3" xfId="15" applyFont="1" applyBorder="1" applyAlignment="1">
      <alignment/>
    </xf>
    <xf numFmtId="41" fontId="4" fillId="0" borderId="0" xfId="20" applyNumberFormat="1" applyFont="1" applyAlignment="1">
      <alignment horizontal="center"/>
      <protection/>
    </xf>
    <xf numFmtId="41" fontId="4" fillId="0" borderId="0" xfId="20" applyNumberFormat="1" applyFont="1">
      <alignment/>
      <protection/>
    </xf>
    <xf numFmtId="41" fontId="2" fillId="0" borderId="7" xfId="20" applyNumberFormat="1" applyFont="1" applyBorder="1">
      <alignment/>
      <protection/>
    </xf>
    <xf numFmtId="0" fontId="14" fillId="0" borderId="0" xfId="20" applyFont="1" applyAlignment="1">
      <alignment horizontal="left"/>
      <protection/>
    </xf>
    <xf numFmtId="0" fontId="13" fillId="0" borderId="0" xfId="20" applyFont="1" applyAlignment="1">
      <alignment horizontal="center"/>
      <protection/>
    </xf>
    <xf numFmtId="0" fontId="4" fillId="0" borderId="0" xfId="20" applyFont="1" applyAlignment="1">
      <alignment horizontal="center"/>
      <protection/>
    </xf>
    <xf numFmtId="0" fontId="4" fillId="0" borderId="0" xfId="19" applyFont="1" applyFill="1" applyBorder="1" applyAlignment="1">
      <alignment horizontal="center"/>
      <protection/>
    </xf>
    <xf numFmtId="0" fontId="4" fillId="0" borderId="0" xfId="20" applyFont="1" applyFill="1" applyAlignment="1">
      <alignment horizontal="center"/>
      <protection/>
    </xf>
    <xf numFmtId="0" fontId="2" fillId="0" borderId="0" xfId="19" applyFont="1" applyFill="1" applyBorder="1" applyAlignment="1">
      <alignment horizontal="center" wrapText="1"/>
      <protection/>
    </xf>
    <xf numFmtId="0" fontId="8" fillId="0" borderId="0" xfId="19" applyFont="1" applyFill="1" applyBorder="1" applyAlignment="1">
      <alignment horizontal="left"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4960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543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0194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5753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505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4387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476875"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48</xdr:row>
      <xdr:rowOff>0</xdr:rowOff>
    </xdr:from>
    <xdr:to>
      <xdr:col>7</xdr:col>
      <xdr:colOff>600075</xdr:colOff>
      <xdr:row>48</xdr:row>
      <xdr:rowOff>0</xdr:rowOff>
    </xdr:to>
    <xdr:sp>
      <xdr:nvSpPr>
        <xdr:cNvPr id="11" name="TextBox 11"/>
        <xdr:cNvSpPr txBox="1">
          <a:spLocks noChangeArrowheads="1"/>
        </xdr:cNvSpPr>
      </xdr:nvSpPr>
      <xdr:spPr>
        <a:xfrm>
          <a:off x="9525" y="6934200"/>
          <a:ext cx="5543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48</xdr:row>
      <xdr:rowOff>0</xdr:rowOff>
    </xdr:from>
    <xdr:ext cx="76200" cy="228600"/>
    <xdr:sp>
      <xdr:nvSpPr>
        <xdr:cNvPr id="12" name="TextBox 12"/>
        <xdr:cNvSpPr txBox="1">
          <a:spLocks noChangeArrowheads="1"/>
        </xdr:cNvSpPr>
      </xdr:nvSpPr>
      <xdr:spPr>
        <a:xfrm>
          <a:off x="2533650" y="6934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0</xdr:rowOff>
    </xdr:from>
    <xdr:to>
      <xdr:col>7</xdr:col>
      <xdr:colOff>809625</xdr:colOff>
      <xdr:row>48</xdr:row>
      <xdr:rowOff>0</xdr:rowOff>
    </xdr:to>
    <xdr:sp>
      <xdr:nvSpPr>
        <xdr:cNvPr id="13" name="TextBox 13"/>
        <xdr:cNvSpPr txBox="1">
          <a:spLocks noChangeArrowheads="1"/>
        </xdr:cNvSpPr>
      </xdr:nvSpPr>
      <xdr:spPr>
        <a:xfrm>
          <a:off x="9525" y="6934200"/>
          <a:ext cx="575310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7</xdr:col>
      <xdr:colOff>590550</xdr:colOff>
      <xdr:row>48</xdr:row>
      <xdr:rowOff>0</xdr:rowOff>
    </xdr:to>
    <xdr:sp>
      <xdr:nvSpPr>
        <xdr:cNvPr id="14" name="TextBox 14"/>
        <xdr:cNvSpPr txBox="1">
          <a:spLocks noChangeArrowheads="1"/>
        </xdr:cNvSpPr>
      </xdr:nvSpPr>
      <xdr:spPr>
        <a:xfrm>
          <a:off x="38100" y="6934200"/>
          <a:ext cx="55054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49</xdr:row>
      <xdr:rowOff>0</xdr:rowOff>
    </xdr:from>
    <xdr:to>
      <xdr:col>7</xdr:col>
      <xdr:colOff>523875</xdr:colOff>
      <xdr:row>49</xdr:row>
      <xdr:rowOff>0</xdr:rowOff>
    </xdr:to>
    <xdr:sp>
      <xdr:nvSpPr>
        <xdr:cNvPr id="15" name="TextBox 15"/>
        <xdr:cNvSpPr txBox="1">
          <a:spLocks noChangeArrowheads="1"/>
        </xdr:cNvSpPr>
      </xdr:nvSpPr>
      <xdr:spPr>
        <a:xfrm>
          <a:off x="38100" y="7096125"/>
          <a:ext cx="5438775"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49</xdr:row>
      <xdr:rowOff>0</xdr:rowOff>
    </xdr:from>
    <xdr:to>
      <xdr:col>7</xdr:col>
      <xdr:colOff>533400</xdr:colOff>
      <xdr:row>49</xdr:row>
      <xdr:rowOff>0</xdr:rowOff>
    </xdr:to>
    <xdr:sp>
      <xdr:nvSpPr>
        <xdr:cNvPr id="16" name="TextBox 16"/>
        <xdr:cNvSpPr txBox="1">
          <a:spLocks noChangeArrowheads="1"/>
        </xdr:cNvSpPr>
      </xdr:nvSpPr>
      <xdr:spPr>
        <a:xfrm>
          <a:off x="0" y="7096125"/>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49</xdr:row>
      <xdr:rowOff>28575</xdr:rowOff>
    </xdr:from>
    <xdr:to>
      <xdr:col>7</xdr:col>
      <xdr:colOff>533400</xdr:colOff>
      <xdr:row>52</xdr:row>
      <xdr:rowOff>152400</xdr:rowOff>
    </xdr:to>
    <xdr:sp>
      <xdr:nvSpPr>
        <xdr:cNvPr id="17" name="TextBox 17"/>
        <xdr:cNvSpPr txBox="1">
          <a:spLocks noChangeArrowheads="1"/>
        </xdr:cNvSpPr>
      </xdr:nvSpPr>
      <xdr:spPr>
        <a:xfrm>
          <a:off x="9525" y="7124700"/>
          <a:ext cx="5476875"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2004 and the accompanying explanatory notes attached to the interim financial statements.</a:t>
          </a:r>
        </a:p>
      </xdr:txBody>
    </xdr:sp>
    <xdr:clientData/>
  </xdr:twoCellAnchor>
  <xdr:oneCellAnchor>
    <xdr:from>
      <xdr:col>1</xdr:col>
      <xdr:colOff>352425</xdr:colOff>
      <xdr:row>54</xdr:row>
      <xdr:rowOff>0</xdr:rowOff>
    </xdr:from>
    <xdr:ext cx="76200" cy="228600"/>
    <xdr:sp>
      <xdr:nvSpPr>
        <xdr:cNvPr id="18" name="TextBox 18"/>
        <xdr:cNvSpPr txBox="1">
          <a:spLocks noChangeArrowheads="1"/>
        </xdr:cNvSpPr>
      </xdr:nvSpPr>
      <xdr:spPr>
        <a:xfrm>
          <a:off x="2533650" y="79057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47625</xdr:rowOff>
    </xdr:from>
    <xdr:to>
      <xdr:col>7</xdr:col>
      <xdr:colOff>552450</xdr:colOff>
      <xdr:row>58</xdr:row>
      <xdr:rowOff>9525</xdr:rowOff>
    </xdr:to>
    <xdr:sp>
      <xdr:nvSpPr>
        <xdr:cNvPr id="19" name="TextBox 19"/>
        <xdr:cNvSpPr txBox="1">
          <a:spLocks noChangeArrowheads="1"/>
        </xdr:cNvSpPr>
      </xdr:nvSpPr>
      <xdr:spPr>
        <a:xfrm>
          <a:off x="19050" y="7953375"/>
          <a:ext cx="5486400" cy="609600"/>
        </a:xfrm>
        <a:prstGeom prst="rect">
          <a:avLst/>
        </a:prstGeom>
        <a:solidFill>
          <a:srgbClr val="FFFFFF"/>
        </a:solidFill>
        <a:ln w="9525" cmpd="sng">
          <a:noFill/>
        </a:ln>
      </xdr:spPr>
      <xdr:txBody>
        <a:bodyPr vertOverflow="clip" wrap="square"/>
        <a:p>
          <a:pPr algn="just">
            <a:defRPr/>
          </a:pPr>
          <a:r>
            <a:rPr lang="en-US" cap="none" sz="1000" b="0" i="0" u="none" baseline="0"/>
            <a:t>The audited Income Statement for the year ended 31 December 2004 has been prepared on the basis on consolidating Group results since 1 January 2004 and adjusting for pre-acquisition reserves when the acquisitions of subsidiary companies were completed on 31 May 2004. </a:t>
          </a:r>
        </a:p>
      </xdr:txBody>
    </xdr:sp>
    <xdr:clientData/>
  </xdr:twoCellAnchor>
  <xdr:twoCellAnchor>
    <xdr:from>
      <xdr:col>0</xdr:col>
      <xdr:colOff>28575</xdr:colOff>
      <xdr:row>60</xdr:row>
      <xdr:rowOff>0</xdr:rowOff>
    </xdr:from>
    <xdr:to>
      <xdr:col>7</xdr:col>
      <xdr:colOff>561975</xdr:colOff>
      <xdr:row>60</xdr:row>
      <xdr:rowOff>0</xdr:rowOff>
    </xdr:to>
    <xdr:sp>
      <xdr:nvSpPr>
        <xdr:cNvPr id="20" name="TextBox 20"/>
        <xdr:cNvSpPr txBox="1">
          <a:spLocks noChangeArrowheads="1"/>
        </xdr:cNvSpPr>
      </xdr:nvSpPr>
      <xdr:spPr>
        <a:xfrm>
          <a:off x="28575" y="8877300"/>
          <a:ext cx="5486400"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3</xdr:col>
      <xdr:colOff>828675</xdr:colOff>
      <xdr:row>43</xdr:row>
      <xdr:rowOff>0</xdr:rowOff>
    </xdr:to>
    <xdr:sp>
      <xdr:nvSpPr>
        <xdr:cNvPr id="1" name="TextBox 1"/>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42</xdr:row>
      <xdr:rowOff>9525</xdr:rowOff>
    </xdr:from>
    <xdr:ext cx="76200" cy="209550"/>
    <xdr:sp>
      <xdr:nvSpPr>
        <xdr:cNvPr id="2" name="TextBox 2"/>
        <xdr:cNvSpPr txBox="1">
          <a:spLocks noChangeArrowheads="1"/>
        </xdr:cNvSpPr>
      </xdr:nvSpPr>
      <xdr:spPr>
        <a:xfrm>
          <a:off x="4171950" y="60960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43</xdr:row>
      <xdr:rowOff>0</xdr:rowOff>
    </xdr:from>
    <xdr:to>
      <xdr:col>3</xdr:col>
      <xdr:colOff>828675</xdr:colOff>
      <xdr:row>43</xdr:row>
      <xdr:rowOff>0</xdr:rowOff>
    </xdr:to>
    <xdr:sp>
      <xdr:nvSpPr>
        <xdr:cNvPr id="3" name="TextBox 3"/>
        <xdr:cNvSpPr txBox="1">
          <a:spLocks noChangeArrowheads="1"/>
        </xdr:cNvSpPr>
      </xdr:nvSpPr>
      <xdr:spPr>
        <a:xfrm>
          <a:off x="9525" y="6229350"/>
          <a:ext cx="55911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43</xdr:row>
      <xdr:rowOff>0</xdr:rowOff>
    </xdr:from>
    <xdr:to>
      <xdr:col>3</xdr:col>
      <xdr:colOff>819150</xdr:colOff>
      <xdr:row>43</xdr:row>
      <xdr:rowOff>0</xdr:rowOff>
    </xdr:to>
    <xdr:sp>
      <xdr:nvSpPr>
        <xdr:cNvPr id="4" name="TextBox 4"/>
        <xdr:cNvSpPr txBox="1">
          <a:spLocks noChangeArrowheads="1"/>
        </xdr:cNvSpPr>
      </xdr:nvSpPr>
      <xdr:spPr>
        <a:xfrm>
          <a:off x="38100" y="6229350"/>
          <a:ext cx="55530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44</xdr:row>
      <xdr:rowOff>0</xdr:rowOff>
    </xdr:from>
    <xdr:to>
      <xdr:col>3</xdr:col>
      <xdr:colOff>742950</xdr:colOff>
      <xdr:row>44</xdr:row>
      <xdr:rowOff>0</xdr:rowOff>
    </xdr:to>
    <xdr:sp>
      <xdr:nvSpPr>
        <xdr:cNvPr id="5" name="TextBox 5"/>
        <xdr:cNvSpPr txBox="1">
          <a:spLocks noChangeArrowheads="1"/>
        </xdr:cNvSpPr>
      </xdr:nvSpPr>
      <xdr:spPr>
        <a:xfrm>
          <a:off x="38100" y="63912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44</xdr:row>
      <xdr:rowOff>0</xdr:rowOff>
    </xdr:from>
    <xdr:to>
      <xdr:col>3</xdr:col>
      <xdr:colOff>790575</xdr:colOff>
      <xdr:row>44</xdr:row>
      <xdr:rowOff>0</xdr:rowOff>
    </xdr:to>
    <xdr:sp>
      <xdr:nvSpPr>
        <xdr:cNvPr id="6" name="TextBox 6"/>
        <xdr:cNvSpPr txBox="1">
          <a:spLocks noChangeArrowheads="1"/>
        </xdr:cNvSpPr>
      </xdr:nvSpPr>
      <xdr:spPr>
        <a:xfrm>
          <a:off x="0" y="6391275"/>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44</xdr:row>
      <xdr:rowOff>9525</xdr:rowOff>
    </xdr:from>
    <xdr:to>
      <xdr:col>3</xdr:col>
      <xdr:colOff>781050</xdr:colOff>
      <xdr:row>47</xdr:row>
      <xdr:rowOff>152400</xdr:rowOff>
    </xdr:to>
    <xdr:sp>
      <xdr:nvSpPr>
        <xdr:cNvPr id="7" name="TextBox 7"/>
        <xdr:cNvSpPr txBox="1">
          <a:spLocks noChangeArrowheads="1"/>
        </xdr:cNvSpPr>
      </xdr:nvSpPr>
      <xdr:spPr>
        <a:xfrm>
          <a:off x="0" y="6400800"/>
          <a:ext cx="555307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0</xdr:colOff>
      <xdr:row>49</xdr:row>
      <xdr:rowOff>0</xdr:rowOff>
    </xdr:from>
    <xdr:to>
      <xdr:col>3</xdr:col>
      <xdr:colOff>790575</xdr:colOff>
      <xdr:row>49</xdr:row>
      <xdr:rowOff>0</xdr:rowOff>
    </xdr:to>
    <xdr:sp>
      <xdr:nvSpPr>
        <xdr:cNvPr id="8" name="TextBox 8"/>
        <xdr:cNvSpPr txBox="1">
          <a:spLocks noChangeArrowheads="1"/>
        </xdr:cNvSpPr>
      </xdr:nvSpPr>
      <xdr:spPr>
        <a:xfrm>
          <a:off x="0" y="7200900"/>
          <a:ext cx="556260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0</xdr:rowOff>
    </xdr:from>
    <xdr:to>
      <xdr:col>5</xdr:col>
      <xdr:colOff>0</xdr:colOff>
      <xdr:row>38</xdr:row>
      <xdr:rowOff>0</xdr:rowOff>
    </xdr:to>
    <xdr:sp>
      <xdr:nvSpPr>
        <xdr:cNvPr id="1" name="TextBox 1"/>
        <xdr:cNvSpPr txBox="1">
          <a:spLocks noChangeArrowheads="1"/>
        </xdr:cNvSpPr>
      </xdr:nvSpPr>
      <xdr:spPr>
        <a:xfrm>
          <a:off x="28575" y="550545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38</xdr:row>
      <xdr:rowOff>0</xdr:rowOff>
    </xdr:from>
    <xdr:ext cx="76200" cy="228600"/>
    <xdr:sp>
      <xdr:nvSpPr>
        <xdr:cNvPr id="2" name="TextBox 2"/>
        <xdr:cNvSpPr txBox="1">
          <a:spLocks noChangeArrowheads="1"/>
        </xdr:cNvSpPr>
      </xdr:nvSpPr>
      <xdr:spPr>
        <a:xfrm>
          <a:off x="3562350" y="55054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38</xdr:row>
      <xdr:rowOff>0</xdr:rowOff>
    </xdr:from>
    <xdr:to>
      <xdr:col>4</xdr:col>
      <xdr:colOff>838200</xdr:colOff>
      <xdr:row>38</xdr:row>
      <xdr:rowOff>0</xdr:rowOff>
    </xdr:to>
    <xdr:sp>
      <xdr:nvSpPr>
        <xdr:cNvPr id="3" name="TextBox 3"/>
        <xdr:cNvSpPr txBox="1">
          <a:spLocks noChangeArrowheads="1"/>
        </xdr:cNvSpPr>
      </xdr:nvSpPr>
      <xdr:spPr>
        <a:xfrm>
          <a:off x="9525" y="5505450"/>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38</xdr:row>
      <xdr:rowOff>0</xdr:rowOff>
    </xdr:from>
    <xdr:to>
      <xdr:col>4</xdr:col>
      <xdr:colOff>790575</xdr:colOff>
      <xdr:row>38</xdr:row>
      <xdr:rowOff>0</xdr:rowOff>
    </xdr:to>
    <xdr:sp>
      <xdr:nvSpPr>
        <xdr:cNvPr id="4" name="TextBox 4"/>
        <xdr:cNvSpPr txBox="1">
          <a:spLocks noChangeArrowheads="1"/>
        </xdr:cNvSpPr>
      </xdr:nvSpPr>
      <xdr:spPr>
        <a:xfrm>
          <a:off x="9525" y="5505450"/>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39</xdr:row>
      <xdr:rowOff>0</xdr:rowOff>
    </xdr:from>
    <xdr:to>
      <xdr:col>5</xdr:col>
      <xdr:colOff>47625</xdr:colOff>
      <xdr:row>39</xdr:row>
      <xdr:rowOff>0</xdr:rowOff>
    </xdr:to>
    <xdr:sp>
      <xdr:nvSpPr>
        <xdr:cNvPr id="5" name="TextBox 5"/>
        <xdr:cNvSpPr txBox="1">
          <a:spLocks noChangeArrowheads="1"/>
        </xdr:cNvSpPr>
      </xdr:nvSpPr>
      <xdr:spPr>
        <a:xfrm>
          <a:off x="47625" y="566737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39</xdr:row>
      <xdr:rowOff>0</xdr:rowOff>
    </xdr:from>
    <xdr:to>
      <xdr:col>4</xdr:col>
      <xdr:colOff>847725</xdr:colOff>
      <xdr:row>39</xdr:row>
      <xdr:rowOff>0</xdr:rowOff>
    </xdr:to>
    <xdr:sp>
      <xdr:nvSpPr>
        <xdr:cNvPr id="6" name="TextBox 6"/>
        <xdr:cNvSpPr txBox="1">
          <a:spLocks noChangeArrowheads="1"/>
        </xdr:cNvSpPr>
      </xdr:nvSpPr>
      <xdr:spPr>
        <a:xfrm>
          <a:off x="19050" y="56673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39</xdr:row>
      <xdr:rowOff>28575</xdr:rowOff>
    </xdr:from>
    <xdr:to>
      <xdr:col>5</xdr:col>
      <xdr:colOff>57150</xdr:colOff>
      <xdr:row>42</xdr:row>
      <xdr:rowOff>133350</xdr:rowOff>
    </xdr:to>
    <xdr:sp>
      <xdr:nvSpPr>
        <xdr:cNvPr id="7" name="TextBox 7"/>
        <xdr:cNvSpPr txBox="1">
          <a:spLocks noChangeArrowheads="1"/>
        </xdr:cNvSpPr>
      </xdr:nvSpPr>
      <xdr:spPr>
        <a:xfrm>
          <a:off x="47625" y="569595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2004 and the accompanying explanatory notes attached to the interim financial statements.</a:t>
          </a:r>
        </a:p>
      </xdr:txBody>
    </xdr:sp>
    <xdr:clientData/>
  </xdr:twoCellAnchor>
  <xdr:twoCellAnchor>
    <xdr:from>
      <xdr:col>0</xdr:col>
      <xdr:colOff>19050</xdr:colOff>
      <xdr:row>48</xdr:row>
      <xdr:rowOff>0</xdr:rowOff>
    </xdr:from>
    <xdr:to>
      <xdr:col>4</xdr:col>
      <xdr:colOff>847725</xdr:colOff>
      <xdr:row>48</xdr:row>
      <xdr:rowOff>0</xdr:rowOff>
    </xdr:to>
    <xdr:sp>
      <xdr:nvSpPr>
        <xdr:cNvPr id="8" name="TextBox 8"/>
        <xdr:cNvSpPr txBox="1">
          <a:spLocks noChangeArrowheads="1"/>
        </xdr:cNvSpPr>
      </xdr:nvSpPr>
      <xdr:spPr>
        <a:xfrm>
          <a:off x="19050" y="71247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43</xdr:row>
      <xdr:rowOff>0</xdr:rowOff>
    </xdr:from>
    <xdr:ext cx="76200" cy="228600"/>
    <xdr:sp>
      <xdr:nvSpPr>
        <xdr:cNvPr id="9" name="TextBox 9"/>
        <xdr:cNvSpPr txBox="1">
          <a:spLocks noChangeArrowheads="1"/>
        </xdr:cNvSpPr>
      </xdr:nvSpPr>
      <xdr:spPr>
        <a:xfrm>
          <a:off x="3562350" y="63150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44</xdr:row>
      <xdr:rowOff>9525</xdr:rowOff>
    </xdr:from>
    <xdr:to>
      <xdr:col>5</xdr:col>
      <xdr:colOff>47625</xdr:colOff>
      <xdr:row>46</xdr:row>
      <xdr:rowOff>95250</xdr:rowOff>
    </xdr:to>
    <xdr:sp>
      <xdr:nvSpPr>
        <xdr:cNvPr id="10" name="TextBox 10"/>
        <xdr:cNvSpPr txBox="1">
          <a:spLocks noChangeArrowheads="1"/>
        </xdr:cNvSpPr>
      </xdr:nvSpPr>
      <xdr:spPr>
        <a:xfrm>
          <a:off x="47625" y="6486525"/>
          <a:ext cx="5505450" cy="4095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30 June 2004 has been prepared based on  the acquisition of subsidiary companies completed on 31 May 2004.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4</xdr:col>
      <xdr:colOff>619125</xdr:colOff>
      <xdr:row>55</xdr:row>
      <xdr:rowOff>0</xdr:rowOff>
    </xdr:to>
    <xdr:sp>
      <xdr:nvSpPr>
        <xdr:cNvPr id="1" name="TextBox 1"/>
        <xdr:cNvSpPr txBox="1">
          <a:spLocks noChangeArrowheads="1"/>
        </xdr:cNvSpPr>
      </xdr:nvSpPr>
      <xdr:spPr>
        <a:xfrm>
          <a:off x="9525" y="7934325"/>
          <a:ext cx="4962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54</xdr:row>
      <xdr:rowOff>0</xdr:rowOff>
    </xdr:from>
    <xdr:to>
      <xdr:col>4</xdr:col>
      <xdr:colOff>590550</xdr:colOff>
      <xdr:row>54</xdr:row>
      <xdr:rowOff>0</xdr:rowOff>
    </xdr:to>
    <xdr:sp>
      <xdr:nvSpPr>
        <xdr:cNvPr id="2" name="TextBox 2"/>
        <xdr:cNvSpPr txBox="1">
          <a:spLocks noChangeArrowheads="1"/>
        </xdr:cNvSpPr>
      </xdr:nvSpPr>
      <xdr:spPr>
        <a:xfrm>
          <a:off x="38100" y="7791450"/>
          <a:ext cx="49053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19050</xdr:colOff>
      <xdr:row>59</xdr:row>
      <xdr:rowOff>47625</xdr:rowOff>
    </xdr:from>
    <xdr:to>
      <xdr:col>5</xdr:col>
      <xdr:colOff>285750</xdr:colOff>
      <xdr:row>62</xdr:row>
      <xdr:rowOff>0</xdr:rowOff>
    </xdr:to>
    <xdr:sp>
      <xdr:nvSpPr>
        <xdr:cNvPr id="3" name="TextBox 3"/>
        <xdr:cNvSpPr txBox="1">
          <a:spLocks noChangeArrowheads="1"/>
        </xdr:cNvSpPr>
      </xdr:nvSpPr>
      <xdr:spPr>
        <a:xfrm>
          <a:off x="19050" y="8601075"/>
          <a:ext cx="5257800" cy="428625"/>
        </a:xfrm>
        <a:prstGeom prst="rect">
          <a:avLst/>
        </a:prstGeom>
        <a:solidFill>
          <a:srgbClr val="FFFFFF"/>
        </a:solidFill>
        <a:ln w="9525" cmpd="sng">
          <a:noFill/>
        </a:ln>
      </xdr:spPr>
      <xdr:txBody>
        <a:bodyPr vertOverflow="clip" wrap="square"/>
        <a:p>
          <a:pPr algn="just">
            <a:defRPr/>
          </a:pPr>
          <a:r>
            <a:rPr lang="en-US" cap="none" sz="1000" b="0" i="0" u="none" baseline="0"/>
            <a:t>The audited Statement of Changes in Equity for the financial year ended 31 December 2004 has been prepared  based on the acquisition of  subsidiary companies completed on 31 May 2004. </a:t>
          </a:r>
        </a:p>
      </xdr:txBody>
    </xdr:sp>
    <xdr:clientData/>
  </xdr:twoCellAnchor>
  <xdr:twoCellAnchor>
    <xdr:from>
      <xdr:col>0</xdr:col>
      <xdr:colOff>0</xdr:colOff>
      <xdr:row>55</xdr:row>
      <xdr:rowOff>38100</xdr:rowOff>
    </xdr:from>
    <xdr:to>
      <xdr:col>5</xdr:col>
      <xdr:colOff>266700</xdr:colOff>
      <xdr:row>57</xdr:row>
      <xdr:rowOff>152400</xdr:rowOff>
    </xdr:to>
    <xdr:sp>
      <xdr:nvSpPr>
        <xdr:cNvPr id="4" name="TextBox 4"/>
        <xdr:cNvSpPr txBox="1">
          <a:spLocks noChangeArrowheads="1"/>
        </xdr:cNvSpPr>
      </xdr:nvSpPr>
      <xdr:spPr>
        <a:xfrm>
          <a:off x="0" y="7972425"/>
          <a:ext cx="525780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2004.</a:t>
          </a:r>
        </a:p>
      </xdr:txBody>
    </xdr:sp>
    <xdr:clientData/>
  </xdr:twoCellAnchor>
  <xdr:twoCellAnchor>
    <xdr:from>
      <xdr:col>0</xdr:col>
      <xdr:colOff>19050</xdr:colOff>
      <xdr:row>62</xdr:row>
      <xdr:rowOff>0</xdr:rowOff>
    </xdr:from>
    <xdr:to>
      <xdr:col>5</xdr:col>
      <xdr:colOff>304800</xdr:colOff>
      <xdr:row>62</xdr:row>
      <xdr:rowOff>0</xdr:rowOff>
    </xdr:to>
    <xdr:sp>
      <xdr:nvSpPr>
        <xdr:cNvPr id="5" name="TextBox 5"/>
        <xdr:cNvSpPr txBox="1">
          <a:spLocks noChangeArrowheads="1"/>
        </xdr:cNvSpPr>
      </xdr:nvSpPr>
      <xdr:spPr>
        <a:xfrm>
          <a:off x="19050" y="90106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62</xdr:row>
      <xdr:rowOff>0</xdr:rowOff>
    </xdr:from>
    <xdr:to>
      <xdr:col>5</xdr:col>
      <xdr:colOff>304800</xdr:colOff>
      <xdr:row>62</xdr:row>
      <xdr:rowOff>0</xdr:rowOff>
    </xdr:to>
    <xdr:sp>
      <xdr:nvSpPr>
        <xdr:cNvPr id="6" name="TextBox 6"/>
        <xdr:cNvSpPr txBox="1">
          <a:spLocks noChangeArrowheads="1"/>
        </xdr:cNvSpPr>
      </xdr:nvSpPr>
      <xdr:spPr>
        <a:xfrm>
          <a:off x="19050" y="9010650"/>
          <a:ext cx="5276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304800</xdr:colOff>
      <xdr:row>27</xdr:row>
      <xdr:rowOff>76200</xdr:rowOff>
    </xdr:to>
    <xdr:sp>
      <xdr:nvSpPr>
        <xdr:cNvPr id="1" name="Text 18"/>
        <xdr:cNvSpPr txBox="1">
          <a:spLocks noChangeArrowheads="1"/>
        </xdr:cNvSpPr>
      </xdr:nvSpPr>
      <xdr:spPr>
        <a:xfrm>
          <a:off x="314325" y="408622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2004 was not qualified.</a:t>
          </a:r>
        </a:p>
      </xdr:txBody>
    </xdr:sp>
    <xdr:clientData/>
  </xdr:twoCellAnchor>
  <xdr:twoCellAnchor>
    <xdr:from>
      <xdr:col>1</xdr:col>
      <xdr:colOff>9525</xdr:colOff>
      <xdr:row>129</xdr:row>
      <xdr:rowOff>0</xdr:rowOff>
    </xdr:from>
    <xdr:to>
      <xdr:col>8</xdr:col>
      <xdr:colOff>304800</xdr:colOff>
      <xdr:row>129</xdr:row>
      <xdr:rowOff>0</xdr:rowOff>
    </xdr:to>
    <xdr:sp>
      <xdr:nvSpPr>
        <xdr:cNvPr id="2" name="Text 18"/>
        <xdr:cNvSpPr txBox="1">
          <a:spLocks noChangeArrowheads="1"/>
        </xdr:cNvSpPr>
      </xdr:nvSpPr>
      <xdr:spPr>
        <a:xfrm>
          <a:off x="314325" y="2037397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131</xdr:row>
      <xdr:rowOff>9525</xdr:rowOff>
    </xdr:from>
    <xdr:to>
      <xdr:col>8</xdr:col>
      <xdr:colOff>304800</xdr:colOff>
      <xdr:row>132</xdr:row>
      <xdr:rowOff>76200</xdr:rowOff>
    </xdr:to>
    <xdr:sp>
      <xdr:nvSpPr>
        <xdr:cNvPr id="3" name="Text 18"/>
        <xdr:cNvSpPr txBox="1">
          <a:spLocks noChangeArrowheads="1"/>
        </xdr:cNvSpPr>
      </xdr:nvSpPr>
      <xdr:spPr>
        <a:xfrm>
          <a:off x="314325" y="20688300"/>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137</xdr:row>
      <xdr:rowOff>9525</xdr:rowOff>
    </xdr:from>
    <xdr:to>
      <xdr:col>9</xdr:col>
      <xdr:colOff>0</xdr:colOff>
      <xdr:row>170</xdr:row>
      <xdr:rowOff>28575</xdr:rowOff>
    </xdr:to>
    <xdr:sp>
      <xdr:nvSpPr>
        <xdr:cNvPr id="4" name="Text 18"/>
        <xdr:cNvSpPr txBox="1">
          <a:spLocks noChangeArrowheads="1"/>
        </xdr:cNvSpPr>
      </xdr:nvSpPr>
      <xdr:spPr>
        <a:xfrm>
          <a:off x="314325" y="21583650"/>
          <a:ext cx="5715000" cy="5343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save for:
1. the acquisition of a subsidiary, DPS Holdings Sdn Bhd ("DPS Holdings") for a total consideration of RM2 on 14 March 2005 for the purpose of streamlining properties of the Group for rental income under one separate property company. 
The authorised share capital of DPS Holdings was increased from RM100,000 to RM1,000,000 by the creation of an additional 900,000 ordinary shares of RM1 each on 29 March 2005. The paid-up share capital of DPS Holdings was also increased from RM2 to RM500,000 on the same day by the injection of RM499,998 in the share capital.
DPS Holdings entered into a Sale &amp; Purchase Agreement ("SPA") with Danaharta Managers Sdn Bhd for the purchase of a 9 1/2 (nine and a half) storey office building located in the district of Kuala Lumpur on 31 March 2005. The purchase consideration for the above mentioned building is RM7.8 million.
DPS Holdings successfully changed its name from "DPS Holdings Sdn Bhd" to "DPS Properties Sdn Bhd" on 9 May 2005.
The SPA was completed on 18 November 2005.
2. the acquisition of a subsidiary, Diamond Terrace Sdn Bhd ("Diamond Terrace") by DPS Industries Sdn Bhd ("DPS Industries"), a subsidiary of the Company for a total consideration of RM4.6 million on 18 November 2005 for the purpose of reserving Diamond Terrace's land bank for DPS Group's future expansion on furniture manufacturing while generating sufficient income via cash crop plantations to assist in financing the purchase.
The Company shall assume liabilities of RM 4,759,337 pursuant to the acquisition of Diamond Terrace. 
</a:t>
          </a:r>
        </a:p>
      </xdr:txBody>
    </xdr:sp>
    <xdr:clientData/>
  </xdr:twoCellAnchor>
  <xdr:twoCellAnchor>
    <xdr:from>
      <xdr:col>0</xdr:col>
      <xdr:colOff>295275</xdr:colOff>
      <xdr:row>174</xdr:row>
      <xdr:rowOff>47625</xdr:rowOff>
    </xdr:from>
    <xdr:to>
      <xdr:col>8</xdr:col>
      <xdr:colOff>285750</xdr:colOff>
      <xdr:row>181</xdr:row>
      <xdr:rowOff>123825</xdr:rowOff>
    </xdr:to>
    <xdr:sp>
      <xdr:nvSpPr>
        <xdr:cNvPr id="5" name="Text 18"/>
        <xdr:cNvSpPr txBox="1">
          <a:spLocks noChangeArrowheads="1"/>
        </xdr:cNvSpPr>
      </xdr:nvSpPr>
      <xdr:spPr>
        <a:xfrm>
          <a:off x="295275" y="27536775"/>
          <a:ext cx="5715000" cy="1076325"/>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2004 save for corporate guarantees issued by the Company to financial institutions for existing credit facilities granted to subsidiaries (replacing directors' earlier personal guarantee) amounted to RM 18.568 million. These are contingent liabilities at Company level. At Group level, there is no contingent liability as the actual liabilities for which these corporate guarantees were given have been taken up in the subsidiaries' accounts. </a:t>
          </a:r>
        </a:p>
      </xdr:txBody>
    </xdr:sp>
    <xdr:clientData/>
  </xdr:twoCellAnchor>
  <xdr:twoCellAnchor>
    <xdr:from>
      <xdr:col>1</xdr:col>
      <xdr:colOff>9525</xdr:colOff>
      <xdr:row>255</xdr:row>
      <xdr:rowOff>9525</xdr:rowOff>
    </xdr:from>
    <xdr:to>
      <xdr:col>9</xdr:col>
      <xdr:colOff>0</xdr:colOff>
      <xdr:row>278</xdr:row>
      <xdr:rowOff>0</xdr:rowOff>
    </xdr:to>
    <xdr:sp>
      <xdr:nvSpPr>
        <xdr:cNvPr id="6" name="Text 18"/>
        <xdr:cNvSpPr txBox="1">
          <a:spLocks noChangeArrowheads="1"/>
        </xdr:cNvSpPr>
      </xdr:nvSpPr>
      <xdr:spPr>
        <a:xfrm>
          <a:off x="314325" y="38652450"/>
          <a:ext cx="5715000" cy="327660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fourth quarter ended 31 December 2005, the Group recorded a revenue of RM 25.0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 2.3 million.  This result represents an increase of 8% from revenue of RM 23.0 million and decrease of 18% from profit before tax of RM 2.8 million for the corresponding period in 2004. However, the gross profits and profit before tax cumulative year-to-date figure as at 31 December 2005 of RM 23.1 million and RM 13.5 million respectively is an improvement of 2004's corresponding year-to-date figures of RM 22.6 million and RM 12.6 million. 
The increase in revenue is mainly attributed to increase in demand from existing customers and new orders secured during the year. By means of competitive pricing, quality assurance and prompt delivery proven to customers, the Group was able to gain continuous support from its existing customers as well as the confidence of new customers. 
The less favourable decrease in profit before tax is mainly attributed to higher costs for raw materials resultant from longer than normal monsoon season and delay in rubber estates' replanting programmes caused by hike in latex prices. Costs for paint, packing materials, freight and diesel charges also increased due to global oil price hike.  The hedging for a period of 4 months until November '05 in anticipation (at the time of hedging) of strengthening of Ringgit Malaysia against US Dollar has also contributed to the decrease. However, the Group continues to actively seek for opportunities to adjust the price accordingly in a gradual manner and to lower its input costs; including sourcing its materials directly from the overseas manufacturers.</a:t>
          </a:r>
        </a:p>
      </xdr:txBody>
    </xdr:sp>
    <xdr:clientData/>
  </xdr:twoCellAnchor>
  <xdr:twoCellAnchor>
    <xdr:from>
      <xdr:col>1</xdr:col>
      <xdr:colOff>19050</xdr:colOff>
      <xdr:row>281</xdr:row>
      <xdr:rowOff>28575</xdr:rowOff>
    </xdr:from>
    <xdr:to>
      <xdr:col>9</xdr:col>
      <xdr:colOff>0</xdr:colOff>
      <xdr:row>283</xdr:row>
      <xdr:rowOff>114300</xdr:rowOff>
    </xdr:to>
    <xdr:sp>
      <xdr:nvSpPr>
        <xdr:cNvPr id="7" name="Text 18"/>
        <xdr:cNvSpPr txBox="1">
          <a:spLocks noChangeArrowheads="1"/>
        </xdr:cNvSpPr>
      </xdr:nvSpPr>
      <xdr:spPr>
        <a:xfrm>
          <a:off x="323850" y="42386250"/>
          <a:ext cx="5705475" cy="3714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 of the Group for the quarter under review of RM 2.3 million is comparable to the immediate preceding quarter despite the slightly higher revenue due to the reasons explained in </a:t>
          </a:r>
          <a:r>
            <a:rPr lang="en-US" cap="none" sz="1000" b="1" i="0" u="none" baseline="0">
              <a:latin typeface="Times New Roman"/>
              <a:ea typeface="Times New Roman"/>
              <a:cs typeface="Times New Roman"/>
            </a:rPr>
            <a:t>Note B1</a:t>
          </a:r>
          <a:r>
            <a:rPr lang="en-US" cap="none" sz="1000" b="0" i="0" u="none" baseline="0">
              <a:latin typeface="Times New Roman"/>
              <a:ea typeface="Times New Roman"/>
              <a:cs typeface="Times New Roman"/>
            </a:rPr>
            <a:t> above.  </a:t>
          </a:r>
        </a:p>
      </xdr:txBody>
    </xdr:sp>
    <xdr:clientData/>
  </xdr:twoCellAnchor>
  <xdr:twoCellAnchor>
    <xdr:from>
      <xdr:col>1</xdr:col>
      <xdr:colOff>9525</xdr:colOff>
      <xdr:row>287</xdr:row>
      <xdr:rowOff>9525</xdr:rowOff>
    </xdr:from>
    <xdr:to>
      <xdr:col>9</xdr:col>
      <xdr:colOff>0</xdr:colOff>
      <xdr:row>294</xdr:row>
      <xdr:rowOff>85725</xdr:rowOff>
    </xdr:to>
    <xdr:sp>
      <xdr:nvSpPr>
        <xdr:cNvPr id="8" name="Text 18"/>
        <xdr:cNvSpPr txBox="1">
          <a:spLocks noChangeArrowheads="1"/>
        </xdr:cNvSpPr>
      </xdr:nvSpPr>
      <xdr:spPr>
        <a:xfrm>
          <a:off x="314325" y="43224450"/>
          <a:ext cx="5715000" cy="1076325"/>
        </a:xfrm>
        <a:prstGeom prst="rect">
          <a:avLst/>
        </a:prstGeom>
        <a:solidFill>
          <a:srgbClr val="FFFFFF"/>
        </a:solidFill>
        <a:ln w="1" cmpd="sng">
          <a:noFill/>
        </a:ln>
      </xdr:spPr>
      <xdr:txBody>
        <a:bodyPr vertOverflow="clip" wrap="square"/>
        <a:p>
          <a:pPr algn="l">
            <a:defRPr/>
          </a:pPr>
          <a:r>
            <a:rPr lang="en-US" cap="none" sz="1000" b="0" i="0" u="none" baseline="0"/>
            <a:t>The Board of Directors is of the opinion that the present economic conditions with sustainable growth and strong demand for timber based products in the overseas market will have a positive financial impact on the financial results of the Group in the next financial year.
The Group remains cautious of the potential impact of continuing high global oil prices on its inputs and product competitiveness.</a:t>
          </a:r>
        </a:p>
      </xdr:txBody>
    </xdr:sp>
    <xdr:clientData/>
  </xdr:twoCellAnchor>
  <xdr:twoCellAnchor>
    <xdr:from>
      <xdr:col>1</xdr:col>
      <xdr:colOff>9525</xdr:colOff>
      <xdr:row>57</xdr:row>
      <xdr:rowOff>9525</xdr:rowOff>
    </xdr:from>
    <xdr:to>
      <xdr:col>9</xdr:col>
      <xdr:colOff>0</xdr:colOff>
      <xdr:row>60</xdr:row>
      <xdr:rowOff>123825</xdr:rowOff>
    </xdr:to>
    <xdr:sp>
      <xdr:nvSpPr>
        <xdr:cNvPr id="9" name="Text 18"/>
        <xdr:cNvSpPr txBox="1">
          <a:spLocks noChangeArrowheads="1"/>
        </xdr:cNvSpPr>
      </xdr:nvSpPr>
      <xdr:spPr>
        <a:xfrm>
          <a:off x="314325" y="8896350"/>
          <a:ext cx="5715000" cy="542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Company's AGM on 22 June 2005 has approved a final dividend of  6% (ie. 3 sen) per ordinary share tax-exempt amounting to RM3.6 million in respect of the financial year ended 31 December 2004.  This dividend was paid on 29 July 2005.
</a:t>
          </a:r>
        </a:p>
      </xdr:txBody>
    </xdr:sp>
    <xdr:clientData/>
  </xdr:twoCellAnchor>
  <xdr:twoCellAnchor>
    <xdr:from>
      <xdr:col>1</xdr:col>
      <xdr:colOff>9525</xdr:colOff>
      <xdr:row>293</xdr:row>
      <xdr:rowOff>0</xdr:rowOff>
    </xdr:from>
    <xdr:to>
      <xdr:col>8</xdr:col>
      <xdr:colOff>304800</xdr:colOff>
      <xdr:row>293</xdr:row>
      <xdr:rowOff>0</xdr:rowOff>
    </xdr:to>
    <xdr:sp>
      <xdr:nvSpPr>
        <xdr:cNvPr id="10" name="Text 18"/>
        <xdr:cNvSpPr txBox="1">
          <a:spLocks noChangeArrowheads="1"/>
        </xdr:cNvSpPr>
      </xdr:nvSpPr>
      <xdr:spPr>
        <a:xfrm>
          <a:off x="314325" y="44072175"/>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316</xdr:row>
      <xdr:rowOff>57150</xdr:rowOff>
    </xdr:from>
    <xdr:to>
      <xdr:col>9</xdr:col>
      <xdr:colOff>28575</xdr:colOff>
      <xdr:row>318</xdr:row>
      <xdr:rowOff>114300</xdr:rowOff>
    </xdr:to>
    <xdr:sp>
      <xdr:nvSpPr>
        <xdr:cNvPr id="11" name="Text 18"/>
        <xdr:cNvSpPr txBox="1">
          <a:spLocks noChangeArrowheads="1"/>
        </xdr:cNvSpPr>
      </xdr:nvSpPr>
      <xdr:spPr>
        <a:xfrm>
          <a:off x="342900" y="47482125"/>
          <a:ext cx="571500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321</xdr:row>
      <xdr:rowOff>85725</xdr:rowOff>
    </xdr:from>
    <xdr:to>
      <xdr:col>9</xdr:col>
      <xdr:colOff>0</xdr:colOff>
      <xdr:row>324</xdr:row>
      <xdr:rowOff>28575</xdr:rowOff>
    </xdr:to>
    <xdr:sp>
      <xdr:nvSpPr>
        <xdr:cNvPr id="12" name="Text 18"/>
        <xdr:cNvSpPr txBox="1">
          <a:spLocks noChangeArrowheads="1"/>
        </xdr:cNvSpPr>
      </xdr:nvSpPr>
      <xdr:spPr>
        <a:xfrm>
          <a:off x="314325" y="48263175"/>
          <a:ext cx="5715000"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327</xdr:row>
      <xdr:rowOff>28575</xdr:rowOff>
    </xdr:from>
    <xdr:to>
      <xdr:col>9</xdr:col>
      <xdr:colOff>9525</xdr:colOff>
      <xdr:row>376</xdr:row>
      <xdr:rowOff>123825</xdr:rowOff>
    </xdr:to>
    <xdr:sp>
      <xdr:nvSpPr>
        <xdr:cNvPr id="13" name="Text 18"/>
        <xdr:cNvSpPr txBox="1">
          <a:spLocks noChangeArrowheads="1"/>
        </xdr:cNvSpPr>
      </xdr:nvSpPr>
      <xdr:spPr>
        <a:xfrm>
          <a:off x="333375" y="49129950"/>
          <a:ext cx="5705475" cy="7096125"/>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Bursa Malaysia Securities Berhad had vide its letter dated 8 September 2005 approved-in-principle the listing of new ordinary shares of RM0.50 each to be issued pursuant to the exercise of options granted under the ESOS of up to fifteen percent (15%) of the issued and paid-up share capital of the Company at any point in time during the duration of the ESOS, subject to shareholders' approval and receipt of a certified true copy of the resolution passed at its general meeting approving the ESOS. 
Ministry of International Trade and Industry ("MITI") vide its letter dated 3 October 2005 had taken note and has no objection to the Private Placement, subject to Securities Commission approval and notification of private placement subscribers to MITI for the purpose of equity computation.
Securities Commission ("SC") had also vide its letter dated 10 October 2005 approved the Proposed Transfer and Proposed Private Placement., subject to specific terms and conditions as disclosed in the announcement to the Bursa Malaysia on 12 October 2005. The SC, vide its same letter dated 10 October 2005, had also approved the Proposed Transfer and Proposed Private Placement under the Foreign Investment Committee Guidelines on the Acquisition of Interests, Mergers and Take-Overs by Local and Foreign Interests.
Bursa Malaysia vide its letter dated 25 October 2005 approved-in-principle the Proposed Transfer and Proposed Private Placement , subject to terms and conditions imposed. The Proposed Transfer was successfully carried out on 9 November 2005.
The Proposed Amendments to the Articles, Proposed ESOS and Proposed Share Buy-Back were approved by the Company's Extraordinary General Meeting ("EGM") on 9 January 2006.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400</xdr:row>
      <xdr:rowOff>0</xdr:rowOff>
    </xdr:from>
    <xdr:to>
      <xdr:col>9</xdr:col>
      <xdr:colOff>0</xdr:colOff>
      <xdr:row>401</xdr:row>
      <xdr:rowOff>76200</xdr:rowOff>
    </xdr:to>
    <xdr:sp>
      <xdr:nvSpPr>
        <xdr:cNvPr id="14" name="Text 18"/>
        <xdr:cNvSpPr txBox="1">
          <a:spLocks noChangeArrowheads="1"/>
        </xdr:cNvSpPr>
      </xdr:nvSpPr>
      <xdr:spPr>
        <a:xfrm>
          <a:off x="314325" y="59817000"/>
          <a:ext cx="57150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304800</xdr:colOff>
      <xdr:row>22</xdr:row>
      <xdr:rowOff>0</xdr:rowOff>
    </xdr:to>
    <xdr:sp>
      <xdr:nvSpPr>
        <xdr:cNvPr id="15" name="TextBox 15"/>
        <xdr:cNvSpPr txBox="1">
          <a:spLocks noChangeArrowheads="1"/>
        </xdr:cNvSpPr>
      </xdr:nvSpPr>
      <xdr:spPr>
        <a:xfrm>
          <a:off x="314325" y="1314450"/>
          <a:ext cx="5715000" cy="21145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2004. These explanatory notes attached to the interim financial statements provide an explanation of events and transactions that are significant to an understanding of the changes in the financial position and performance of the Group since the financial year ended 31 December 2004.
The same accounting policies and methods of computation are followed in the interim financial statements as compared with the financial statements for the year ended 31 December 2004.
</a:t>
          </a:r>
        </a:p>
      </xdr:txBody>
    </xdr:sp>
    <xdr:clientData/>
  </xdr:twoCellAnchor>
  <xdr:twoCellAnchor>
    <xdr:from>
      <xdr:col>1</xdr:col>
      <xdr:colOff>19050</xdr:colOff>
      <xdr:row>50</xdr:row>
      <xdr:rowOff>28575</xdr:rowOff>
    </xdr:from>
    <xdr:to>
      <xdr:col>9</xdr:col>
      <xdr:colOff>0</xdr:colOff>
      <xdr:row>53</xdr:row>
      <xdr:rowOff>0</xdr:rowOff>
    </xdr:to>
    <xdr:sp>
      <xdr:nvSpPr>
        <xdr:cNvPr id="16" name="TextBox 16"/>
        <xdr:cNvSpPr txBox="1">
          <a:spLocks noChangeArrowheads="1"/>
        </xdr:cNvSpPr>
      </xdr:nvSpPr>
      <xdr:spPr>
        <a:xfrm>
          <a:off x="323850" y="7781925"/>
          <a:ext cx="5705475"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427</xdr:row>
      <xdr:rowOff>0</xdr:rowOff>
    </xdr:from>
    <xdr:to>
      <xdr:col>8</xdr:col>
      <xdr:colOff>247650</xdr:colOff>
      <xdr:row>429</xdr:row>
      <xdr:rowOff>47625</xdr:rowOff>
    </xdr:to>
    <xdr:sp>
      <xdr:nvSpPr>
        <xdr:cNvPr id="17" name="TextBox 17"/>
        <xdr:cNvSpPr txBox="1">
          <a:spLocks noChangeArrowheads="1"/>
        </xdr:cNvSpPr>
      </xdr:nvSpPr>
      <xdr:spPr>
        <a:xfrm>
          <a:off x="295275" y="63960375"/>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133</xdr:row>
      <xdr:rowOff>0</xdr:rowOff>
    </xdr:from>
    <xdr:to>
      <xdr:col>8</xdr:col>
      <xdr:colOff>304800</xdr:colOff>
      <xdr:row>133</xdr:row>
      <xdr:rowOff>0</xdr:rowOff>
    </xdr:to>
    <xdr:sp>
      <xdr:nvSpPr>
        <xdr:cNvPr id="18" name="TextBox 18"/>
        <xdr:cNvSpPr txBox="1">
          <a:spLocks noChangeArrowheads="1"/>
        </xdr:cNvSpPr>
      </xdr:nvSpPr>
      <xdr:spPr>
        <a:xfrm>
          <a:off x="323850" y="20888325"/>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133</xdr:row>
      <xdr:rowOff>0</xdr:rowOff>
    </xdr:from>
    <xdr:to>
      <xdr:col>8</xdr:col>
      <xdr:colOff>304800</xdr:colOff>
      <xdr:row>133</xdr:row>
      <xdr:rowOff>0</xdr:rowOff>
    </xdr:to>
    <xdr:sp>
      <xdr:nvSpPr>
        <xdr:cNvPr id="19" name="TextBox 19"/>
        <xdr:cNvSpPr txBox="1">
          <a:spLocks noChangeArrowheads="1"/>
        </xdr:cNvSpPr>
      </xdr:nvSpPr>
      <xdr:spPr>
        <a:xfrm>
          <a:off x="304800" y="20888325"/>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32</xdr:row>
      <xdr:rowOff>0</xdr:rowOff>
    </xdr:from>
    <xdr:to>
      <xdr:col>8</xdr:col>
      <xdr:colOff>304800</xdr:colOff>
      <xdr:row>32</xdr:row>
      <xdr:rowOff>0</xdr:rowOff>
    </xdr:to>
    <xdr:sp>
      <xdr:nvSpPr>
        <xdr:cNvPr id="20" name="Text 18"/>
        <xdr:cNvSpPr txBox="1">
          <a:spLocks noChangeArrowheads="1"/>
        </xdr:cNvSpPr>
      </xdr:nvSpPr>
      <xdr:spPr>
        <a:xfrm>
          <a:off x="314325" y="493395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308</xdr:row>
      <xdr:rowOff>9525</xdr:rowOff>
    </xdr:from>
    <xdr:to>
      <xdr:col>9</xdr:col>
      <xdr:colOff>0</xdr:colOff>
      <xdr:row>311</xdr:row>
      <xdr:rowOff>114300</xdr:rowOff>
    </xdr:to>
    <xdr:sp>
      <xdr:nvSpPr>
        <xdr:cNvPr id="21" name="Text 18"/>
        <xdr:cNvSpPr txBox="1">
          <a:spLocks noChangeArrowheads="1"/>
        </xdr:cNvSpPr>
      </xdr:nvSpPr>
      <xdr:spPr>
        <a:xfrm>
          <a:off x="314325" y="46205775"/>
          <a:ext cx="5715000" cy="533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 The amount of tax written back during the period is due to over-provision in the previous quarter.</a:t>
          </a:r>
        </a:p>
      </xdr:txBody>
    </xdr:sp>
    <xdr:clientData/>
  </xdr:twoCellAnchor>
  <xdr:twoCellAnchor>
    <xdr:from>
      <xdr:col>0</xdr:col>
      <xdr:colOff>295275</xdr:colOff>
      <xdr:row>392</xdr:row>
      <xdr:rowOff>104775</xdr:rowOff>
    </xdr:from>
    <xdr:to>
      <xdr:col>8</xdr:col>
      <xdr:colOff>285750</xdr:colOff>
      <xdr:row>395</xdr:row>
      <xdr:rowOff>28575</xdr:rowOff>
    </xdr:to>
    <xdr:sp>
      <xdr:nvSpPr>
        <xdr:cNvPr id="22" name="Text 18"/>
        <xdr:cNvSpPr txBox="1">
          <a:spLocks noChangeArrowheads="1"/>
        </xdr:cNvSpPr>
      </xdr:nvSpPr>
      <xdr:spPr>
        <a:xfrm>
          <a:off x="295275" y="58607325"/>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124</xdr:row>
      <xdr:rowOff>9525</xdr:rowOff>
    </xdr:from>
    <xdr:to>
      <xdr:col>9</xdr:col>
      <xdr:colOff>0</xdr:colOff>
      <xdr:row>126</xdr:row>
      <xdr:rowOff>152400</xdr:rowOff>
    </xdr:to>
    <xdr:sp>
      <xdr:nvSpPr>
        <xdr:cNvPr id="23" name="Text 18"/>
        <xdr:cNvSpPr txBox="1">
          <a:spLocks noChangeArrowheads="1"/>
        </xdr:cNvSpPr>
      </xdr:nvSpPr>
      <xdr:spPr>
        <a:xfrm>
          <a:off x="314325" y="19497675"/>
          <a:ext cx="5715000"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2004.</a:t>
          </a:r>
        </a:p>
      </xdr:txBody>
    </xdr:sp>
    <xdr:clientData/>
  </xdr:twoCellAnchor>
  <xdr:twoCellAnchor>
    <xdr:from>
      <xdr:col>0</xdr:col>
      <xdr:colOff>295275</xdr:colOff>
      <xdr:row>406</xdr:row>
      <xdr:rowOff>0</xdr:rowOff>
    </xdr:from>
    <xdr:to>
      <xdr:col>8</xdr:col>
      <xdr:colOff>247650</xdr:colOff>
      <xdr:row>408</xdr:row>
      <xdr:rowOff>85725</xdr:rowOff>
    </xdr:to>
    <xdr:sp>
      <xdr:nvSpPr>
        <xdr:cNvPr id="24" name="TextBox 24"/>
        <xdr:cNvSpPr txBox="1">
          <a:spLocks noChangeArrowheads="1"/>
        </xdr:cNvSpPr>
      </xdr:nvSpPr>
      <xdr:spPr>
        <a:xfrm>
          <a:off x="295275" y="60559950"/>
          <a:ext cx="5676900" cy="371475"/>
        </a:xfrm>
        <a:prstGeom prst="rect">
          <a:avLst/>
        </a:prstGeom>
        <a:solidFill>
          <a:srgbClr val="FFFFFF"/>
        </a:solidFill>
        <a:ln w="9525" cmpd="sng">
          <a:noFill/>
        </a:ln>
      </xdr:spPr>
      <xdr:txBody>
        <a:bodyPr vertOverflow="clip" wrap="square"/>
        <a:p>
          <a:pPr algn="l">
            <a:defRPr/>
          </a:pPr>
          <a:r>
            <a:rPr lang="en-US" cap="none" sz="1000" b="0" i="0" u="none" baseline="0"/>
            <a:t>The Board of Directors has proposed a final dividend to be paid out for the financial year ended 31 December 2005 and the rate of dividend is to be decided in the next Board of Directors meeting to be held in April 2006. </a:t>
          </a:r>
        </a:p>
      </xdr:txBody>
    </xdr:sp>
    <xdr:clientData/>
  </xdr:twoCellAnchor>
  <xdr:twoCellAnchor>
    <xdr:from>
      <xdr:col>1</xdr:col>
      <xdr:colOff>9525</xdr:colOff>
      <xdr:row>37</xdr:row>
      <xdr:rowOff>9525</xdr:rowOff>
    </xdr:from>
    <xdr:to>
      <xdr:col>8</xdr:col>
      <xdr:colOff>304800</xdr:colOff>
      <xdr:row>39</xdr:row>
      <xdr:rowOff>133350</xdr:rowOff>
    </xdr:to>
    <xdr:sp>
      <xdr:nvSpPr>
        <xdr:cNvPr id="25" name="Text 18"/>
        <xdr:cNvSpPr txBox="1">
          <a:spLocks noChangeArrowheads="1"/>
        </xdr:cNvSpPr>
      </xdr:nvSpPr>
      <xdr:spPr>
        <a:xfrm>
          <a:off x="314325" y="5695950"/>
          <a:ext cx="5715000"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96</xdr:row>
      <xdr:rowOff>104775</xdr:rowOff>
    </xdr:from>
    <xdr:to>
      <xdr:col>8</xdr:col>
      <xdr:colOff>285750</xdr:colOff>
      <xdr:row>104</xdr:row>
      <xdr:rowOff>57150</xdr:rowOff>
    </xdr:to>
    <xdr:sp>
      <xdr:nvSpPr>
        <xdr:cNvPr id="26" name="Text 18"/>
        <xdr:cNvSpPr txBox="1">
          <a:spLocks noChangeArrowheads="1"/>
        </xdr:cNvSpPr>
      </xdr:nvSpPr>
      <xdr:spPr>
        <a:xfrm>
          <a:off x="295275" y="15211425"/>
          <a:ext cx="5715000" cy="10953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19050</xdr:colOff>
      <xdr:row>502</xdr:row>
      <xdr:rowOff>9525</xdr:rowOff>
    </xdr:from>
    <xdr:to>
      <xdr:col>9</xdr:col>
      <xdr:colOff>0</xdr:colOff>
      <xdr:row>550</xdr:row>
      <xdr:rowOff>47625</xdr:rowOff>
    </xdr:to>
    <xdr:sp>
      <xdr:nvSpPr>
        <xdr:cNvPr id="27" name="Text 18"/>
        <xdr:cNvSpPr txBox="1">
          <a:spLocks noChangeArrowheads="1"/>
        </xdr:cNvSpPr>
      </xdr:nvSpPr>
      <xdr:spPr>
        <a:xfrm>
          <a:off x="323850" y="74818875"/>
          <a:ext cx="5705475" cy="6896100"/>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a:t>
          </a:r>
          <a:r>
            <a:rPr lang="en-US" cap="none" sz="1000" b="1" i="0" u="sng" baseline="0">
              <a:latin typeface="Times New Roman"/>
              <a:ea typeface="Times New Roman"/>
              <a:cs typeface="Times New Roman"/>
            </a:rPr>
            <a:t>NOT COMPLETED</a:t>
          </a:r>
          <a:r>
            <a:rPr lang="en-US" cap="none" sz="1000" b="0" i="0" u="none" baseline="0">
              <a:latin typeface="Times New Roman"/>
              <a:ea typeface="Times New Roman"/>
              <a:cs typeface="Times New Roman"/>
            </a:rPr>
            <a:t>
a) Lot 3701 - The Memorandum of Transfer of Title (Form 14A) has been signed by Shantawood on 11 Nov 2003 and forwarded to solicitors, San &amp; Associates on 13 Nov 2003. The relevant documents were submitted by San &amp; Associates to official receiver on 30 August 2005 and has been forwarded to Ketua Pengarah Insolvensi Malaysia on 5 October 2005 for approval. The delay in forwarding the said Memorandum of Transfer despite execution in 2003 was due to the previous arrangements which required submission in bulk whereby a minimum of fifty (50) Memorandum of Transfers are to be forwarded prior to execution being carried out by the Ketua Pengarah Insolvensi Malaysia. 
b) Lot 4095 - Shantawood, as the purchaser, has written to Bumiputra Commerce Bank Bhd (BCBB), the vendor's financier on 6 July 2004 proposing the settlement of the purchase direct through them. The vendor has since redeemed the property from BCBB. The vendor further requested that the original Sales &amp; Purchase Agreement (SPA) be varied to reflect the extra adjustment area to the land as ascertained by Perbadanan Kemajuan Negeri Melaka (PKNM) amounting to 5,823.23 square feet thereby raising the purchase price by an extra sum of RM50,025. Final survey by PKNM ascertained the excess area to be 5,580.61 sq ft; and both parties agreed to adjust the purchase price by RM46,319 to RM391,319. A Supplementary Agreement was subsequently signed and executed by Shantawood on 8 August 2005. The balance purchase price of RM 352,187.15 was paid via the purchaser's solicitors on 31 October 2005. The relevant Memorandum of Transfer had been duly presented for registration at the Melaka Land Registry. Shantawood's solicitors are awaiting for the return of the original title with Shantawood duly registered as the proprietor.
c) Lot 4096 - The Memorandum Of Transfer of Title (Form 14A) has been signed by Shantawood and PKNM on 20 August 2004 and Yap Koon Roy &amp; Associates had forwarded the same for adjudication. Stamp duty was paid on 15 September 2004. Shantawood has also signed the loan documents to finance the purchase of Lot 4096. The Solicitors handling the loan documents has written to the existing chargee on 4 January 2006 for redemption statement.
</a:t>
          </a:r>
        </a:p>
      </xdr:txBody>
    </xdr:sp>
    <xdr:clientData/>
  </xdr:twoCellAnchor>
  <xdr:twoCellAnchor>
    <xdr:from>
      <xdr:col>1</xdr:col>
      <xdr:colOff>0</xdr:colOff>
      <xdr:row>440</xdr:row>
      <xdr:rowOff>9525</xdr:rowOff>
    </xdr:from>
    <xdr:to>
      <xdr:col>8</xdr:col>
      <xdr:colOff>257175</xdr:colOff>
      <xdr:row>442</xdr:row>
      <xdr:rowOff>114300</xdr:rowOff>
    </xdr:to>
    <xdr:sp>
      <xdr:nvSpPr>
        <xdr:cNvPr id="28" name="TextBox 28"/>
        <xdr:cNvSpPr txBox="1">
          <a:spLocks noChangeArrowheads="1"/>
        </xdr:cNvSpPr>
      </xdr:nvSpPr>
      <xdr:spPr>
        <a:xfrm>
          <a:off x="304800" y="65712975"/>
          <a:ext cx="5676900"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31 December 2005 arising from the Restricted and Public Issue amounting to RM19,924,998 are as follows:</a:t>
          </a:r>
        </a:p>
      </xdr:txBody>
    </xdr:sp>
    <xdr:clientData/>
  </xdr:twoCellAnchor>
  <xdr:twoCellAnchor>
    <xdr:from>
      <xdr:col>1</xdr:col>
      <xdr:colOff>9525</xdr:colOff>
      <xdr:row>390</xdr:row>
      <xdr:rowOff>0</xdr:rowOff>
    </xdr:from>
    <xdr:to>
      <xdr:col>8</xdr:col>
      <xdr:colOff>247650</xdr:colOff>
      <xdr:row>390</xdr:row>
      <xdr:rowOff>0</xdr:rowOff>
    </xdr:to>
    <xdr:sp>
      <xdr:nvSpPr>
        <xdr:cNvPr id="29" name="Text 18"/>
        <xdr:cNvSpPr txBox="1">
          <a:spLocks noChangeArrowheads="1"/>
        </xdr:cNvSpPr>
      </xdr:nvSpPr>
      <xdr:spPr>
        <a:xfrm>
          <a:off x="314325" y="58121550"/>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456</xdr:row>
      <xdr:rowOff>9525</xdr:rowOff>
    </xdr:from>
    <xdr:to>
      <xdr:col>8</xdr:col>
      <xdr:colOff>257175</xdr:colOff>
      <xdr:row>466</xdr:row>
      <xdr:rowOff>9525</xdr:rowOff>
    </xdr:to>
    <xdr:sp>
      <xdr:nvSpPr>
        <xdr:cNvPr id="30" name="TextBox 30"/>
        <xdr:cNvSpPr txBox="1">
          <a:spLocks noChangeArrowheads="1"/>
        </xdr:cNvSpPr>
      </xdr:nvSpPr>
      <xdr:spPr>
        <a:xfrm>
          <a:off x="304800" y="68246625"/>
          <a:ext cx="5676900" cy="14287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The Company announced on 6 July 2005 to Bursa Malaysia its decision to re-allocate the remaining portion of RM1,011,225 of proceeds utilization from listing of the Company on the Second Board of Bursa Malaysia Securities Berhad earmarked for capital expenditure to working capital purpose as explained in </a:t>
          </a:r>
          <a:r>
            <a:rPr lang="en-US" cap="none" sz="1000" b="1" i="0" u="none" baseline="0">
              <a:latin typeface="Times New Roman"/>
              <a:ea typeface="Times New Roman"/>
              <a:cs typeface="Times New Roman"/>
            </a:rPr>
            <a:t>Note</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A13 </a:t>
          </a:r>
          <a:r>
            <a:rPr lang="en-US" cap="none" sz="1000" b="0" i="0" u="none" baseline="0">
              <a:latin typeface="Times New Roman"/>
              <a:ea typeface="Times New Roman"/>
              <a:cs typeface="Times New Roman"/>
            </a:rPr>
            <a:t>above.  The listing proceeds have since been fully utilised.
@ Total listing expenses amounted to RM2.447 million and was written-off against the share premium account. RM 2.3 million of the proceeds was utilised to pay for the listing expenses while the balance of the listing expenses was settled using the Group's internally generated funds.</a:t>
          </a:r>
        </a:p>
      </xdr:txBody>
    </xdr:sp>
    <xdr:clientData/>
  </xdr:twoCellAnchor>
  <xdr:twoCellAnchor>
    <xdr:from>
      <xdr:col>1</xdr:col>
      <xdr:colOff>9525</xdr:colOff>
      <xdr:row>68</xdr:row>
      <xdr:rowOff>9525</xdr:rowOff>
    </xdr:from>
    <xdr:to>
      <xdr:col>9</xdr:col>
      <xdr:colOff>0</xdr:colOff>
      <xdr:row>75</xdr:row>
      <xdr:rowOff>104775</xdr:rowOff>
    </xdr:to>
    <xdr:sp>
      <xdr:nvSpPr>
        <xdr:cNvPr id="31" name="Text 18"/>
        <xdr:cNvSpPr txBox="1">
          <a:spLocks noChangeArrowheads="1"/>
        </xdr:cNvSpPr>
      </xdr:nvSpPr>
      <xdr:spPr>
        <a:xfrm>
          <a:off x="314325" y="10391775"/>
          <a:ext cx="5715000" cy="109537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As the revenue from operation in trading in furniture was insignificant compared to the Group's total revenue; no segmental reporting was necessary for periods prior to period ended 31 December 2005.  However, the Group's ventures into property and agro-based farming during the period has necessitated segmental reporting for business segments as below:</a:t>
          </a:r>
        </a:p>
      </xdr:txBody>
    </xdr:sp>
    <xdr:clientData/>
  </xdr:twoCellAnchor>
  <xdr:twoCellAnchor>
    <xdr:from>
      <xdr:col>1</xdr:col>
      <xdr:colOff>0</xdr:colOff>
      <xdr:row>462</xdr:row>
      <xdr:rowOff>0</xdr:rowOff>
    </xdr:from>
    <xdr:to>
      <xdr:col>8</xdr:col>
      <xdr:colOff>257175</xdr:colOff>
      <xdr:row>462</xdr:row>
      <xdr:rowOff>0</xdr:rowOff>
    </xdr:to>
    <xdr:sp>
      <xdr:nvSpPr>
        <xdr:cNvPr id="32" name="TextBox 32"/>
        <xdr:cNvSpPr txBox="1">
          <a:spLocks noChangeArrowheads="1"/>
        </xdr:cNvSpPr>
      </xdr:nvSpPr>
      <xdr:spPr>
        <a:xfrm>
          <a:off x="304800" y="69094350"/>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0</xdr:col>
      <xdr:colOff>295275</xdr:colOff>
      <xdr:row>199</xdr:row>
      <xdr:rowOff>47625</xdr:rowOff>
    </xdr:from>
    <xdr:to>
      <xdr:col>8</xdr:col>
      <xdr:colOff>285750</xdr:colOff>
      <xdr:row>209</xdr:row>
      <xdr:rowOff>104775</xdr:rowOff>
    </xdr:to>
    <xdr:sp>
      <xdr:nvSpPr>
        <xdr:cNvPr id="33" name="Text 18"/>
        <xdr:cNvSpPr txBox="1">
          <a:spLocks noChangeArrowheads="1"/>
        </xdr:cNvSpPr>
      </xdr:nvSpPr>
      <xdr:spPr>
        <a:xfrm>
          <a:off x="295275" y="30518100"/>
          <a:ext cx="5715000" cy="1485900"/>
        </a:xfrm>
        <a:prstGeom prst="rect">
          <a:avLst/>
        </a:prstGeom>
        <a:solidFill>
          <a:srgbClr val="FFFFFF"/>
        </a:solidFill>
        <a:ln w="1" cmpd="sng">
          <a:noFill/>
        </a:ln>
      </xdr:spPr>
      <xdr:txBody>
        <a:bodyPr vertOverflow="clip" wrap="square"/>
        <a:p>
          <a:pPr algn="l">
            <a:defRPr/>
          </a:pPr>
          <a:r>
            <a:rPr lang="en-US" cap="none" sz="1000" b="0" i="0" u="none" baseline="0"/>
            <a:t>The Company announced on 6 July 2005 to Bursa Malaysia its decision to re-allocate the remaining portion of RM1,011,225 of proceeds utilization from listing of the Company on the Second Board of Bursa Malaysia Securities Berhad earmarked for capital expenditure to working capital purpose. This decision results in the withdrawal of the earlier approvals for capital expenditure that has not been utilised to date. 
The figures disclosed for quarter ended 31 December 2005 are in respect of capital commitments of the Group approved in the current quarter and are not related to the listing proceeds already re-allocated to working capital as explained above.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workbookViewId="0" topLeftCell="A1">
      <selection activeCell="A3" sqref="A3"/>
    </sheetView>
  </sheetViews>
  <sheetFormatPr defaultColWidth="9.140625" defaultRowHeight="12.75"/>
  <cols>
    <col min="1" max="1" width="32.7109375" style="2" customWidth="1"/>
    <col min="2" max="2" width="12.57421875" style="2" customWidth="1"/>
    <col min="3" max="3" width="1.7109375" style="2" customWidth="1"/>
    <col min="4" max="4" width="12.57421875" style="4" bestFit="1" customWidth="1"/>
    <col min="5" max="5" width="2.00390625" style="2" customWidth="1"/>
    <col min="6" max="6" width="10.7109375" style="4" bestFit="1" customWidth="1"/>
    <col min="7" max="7" width="2.00390625" style="2" customWidth="1"/>
    <col min="8" max="8" width="12.28125" style="4" customWidth="1"/>
    <col min="9" max="9" width="1.7109375" style="2" customWidth="1"/>
    <col min="10" max="16384" width="9.140625" style="2" customWidth="1"/>
  </cols>
  <sheetData>
    <row r="1" spans="1:8" ht="11.25">
      <c r="A1" s="1" t="s">
        <v>0</v>
      </c>
      <c r="B1" s="1"/>
      <c r="C1" s="1"/>
      <c r="D1" s="1"/>
      <c r="E1" s="1"/>
      <c r="F1" s="1"/>
      <c r="G1" s="1"/>
      <c r="H1" s="1"/>
    </row>
    <row r="2" spans="1:8" ht="11.25">
      <c r="A2" s="1" t="s">
        <v>1</v>
      </c>
      <c r="B2" s="1"/>
      <c r="C2" s="1"/>
      <c r="D2" s="1"/>
      <c r="E2" s="1"/>
      <c r="F2" s="1"/>
      <c r="G2" s="1"/>
      <c r="H2" s="1"/>
    </row>
    <row r="3" spans="1:8" ht="11.25">
      <c r="A3" s="3"/>
      <c r="B3" s="1"/>
      <c r="C3" s="1"/>
      <c r="D3" s="1"/>
      <c r="E3" s="1"/>
      <c r="F3" s="1"/>
      <c r="G3" s="1"/>
      <c r="H3" s="1"/>
    </row>
    <row r="5" ht="11.25">
      <c r="A5" s="5" t="s">
        <v>2</v>
      </c>
    </row>
    <row r="6" ht="11.25">
      <c r="A6" s="5" t="s">
        <v>3</v>
      </c>
    </row>
    <row r="7" spans="1:2" ht="11.25">
      <c r="A7" s="5" t="s">
        <v>4</v>
      </c>
      <c r="B7" s="4"/>
    </row>
    <row r="8" spans="1:2" ht="11.25">
      <c r="A8" s="6"/>
      <c r="B8" s="4"/>
    </row>
    <row r="9" spans="1:8" ht="11.25">
      <c r="A9" s="6"/>
      <c r="B9" s="126" t="s">
        <v>5</v>
      </c>
      <c r="C9" s="126"/>
      <c r="D9" s="126"/>
      <c r="F9" s="126" t="s">
        <v>6</v>
      </c>
      <c r="G9" s="126"/>
      <c r="H9" s="126"/>
    </row>
    <row r="10" spans="2:8" ht="11.25">
      <c r="B10" s="4"/>
      <c r="C10" s="4"/>
      <c r="D10" s="4" t="s">
        <v>7</v>
      </c>
      <c r="E10" s="4"/>
      <c r="G10" s="4"/>
      <c r="H10" s="4" t="s">
        <v>7</v>
      </c>
    </row>
    <row r="11" spans="2:8" ht="11.25">
      <c r="B11" s="4" t="s">
        <v>8</v>
      </c>
      <c r="C11" s="4"/>
      <c r="D11" s="4" t="s">
        <v>9</v>
      </c>
      <c r="E11" s="4"/>
      <c r="F11" s="4" t="s">
        <v>8</v>
      </c>
      <c r="G11" s="4"/>
      <c r="H11" s="4" t="s">
        <v>9</v>
      </c>
    </row>
    <row r="12" spans="2:8" ht="11.25">
      <c r="B12" s="4" t="s">
        <v>10</v>
      </c>
      <c r="C12" s="4"/>
      <c r="D12" s="4" t="s">
        <v>10</v>
      </c>
      <c r="E12" s="4"/>
      <c r="F12" s="4" t="s">
        <v>11</v>
      </c>
      <c r="G12" s="4"/>
      <c r="H12" s="4" t="s">
        <v>12</v>
      </c>
    </row>
    <row r="13" spans="2:8" ht="11.25">
      <c r="B13" s="4" t="s">
        <v>13</v>
      </c>
      <c r="C13" s="4"/>
      <c r="D13" s="4" t="s">
        <v>14</v>
      </c>
      <c r="E13" s="4"/>
      <c r="F13" s="4" t="s">
        <v>13</v>
      </c>
      <c r="G13" s="4"/>
      <c r="H13" s="4" t="s">
        <v>14</v>
      </c>
    </row>
    <row r="14" spans="2:8" ht="11.25">
      <c r="B14" s="4" t="s">
        <v>15</v>
      </c>
      <c r="D14" s="4" t="s">
        <v>15</v>
      </c>
      <c r="F14" s="4" t="s">
        <v>15</v>
      </c>
      <c r="H14" s="4" t="s">
        <v>15</v>
      </c>
    </row>
    <row r="16" spans="1:9" s="7" customFormat="1" ht="11.25">
      <c r="A16" s="7" t="s">
        <v>16</v>
      </c>
      <c r="B16" s="8">
        <v>24967.325839999983</v>
      </c>
      <c r="C16" s="8"/>
      <c r="D16" s="9">
        <v>23020</v>
      </c>
      <c r="E16" s="8"/>
      <c r="F16" s="8">
        <v>98101.56783</v>
      </c>
      <c r="G16" s="8"/>
      <c r="H16" s="9">
        <v>85506</v>
      </c>
      <c r="I16" s="8"/>
    </row>
    <row r="17" spans="2:9" s="7" customFormat="1" ht="11.25">
      <c r="B17" s="8"/>
      <c r="C17" s="8"/>
      <c r="D17" s="9"/>
      <c r="E17" s="8"/>
      <c r="F17" s="8"/>
      <c r="G17" s="8"/>
      <c r="H17" s="9"/>
      <c r="I17" s="8"/>
    </row>
    <row r="18" spans="1:9" s="7" customFormat="1" ht="11.25">
      <c r="A18" s="7" t="s">
        <v>17</v>
      </c>
      <c r="B18" s="8">
        <v>-20297.767280000004</v>
      </c>
      <c r="C18" s="8"/>
      <c r="D18" s="9">
        <v>-17764</v>
      </c>
      <c r="E18" s="8"/>
      <c r="F18" s="8">
        <v>-74970.13405</v>
      </c>
      <c r="G18" s="8"/>
      <c r="H18" s="9">
        <v>-62925</v>
      </c>
      <c r="I18" s="8"/>
    </row>
    <row r="19" spans="2:9" s="7" customFormat="1" ht="11.25">
      <c r="B19" s="10"/>
      <c r="C19" s="8"/>
      <c r="D19" s="10"/>
      <c r="E19" s="8"/>
      <c r="F19" s="10"/>
      <c r="G19" s="8"/>
      <c r="H19" s="10"/>
      <c r="I19" s="8"/>
    </row>
    <row r="20" spans="1:9" s="7" customFormat="1" ht="11.25">
      <c r="A20" s="7" t="s">
        <v>18</v>
      </c>
      <c r="B20" s="8">
        <f>SUM(B16:B19)</f>
        <v>4669.5585599999795</v>
      </c>
      <c r="C20" s="8"/>
      <c r="D20" s="8">
        <f>SUM(D16:D19)</f>
        <v>5256</v>
      </c>
      <c r="E20" s="8"/>
      <c r="F20" s="8">
        <f>SUM(F16:F19)</f>
        <v>23131.433780000007</v>
      </c>
      <c r="G20" s="8"/>
      <c r="H20" s="8">
        <f>SUM(H16:H19)</f>
        <v>22581</v>
      </c>
      <c r="I20" s="8"/>
    </row>
    <row r="21" spans="2:9" s="7" customFormat="1" ht="11.25">
      <c r="B21" s="11"/>
      <c r="C21" s="8"/>
      <c r="D21" s="11"/>
      <c r="E21" s="8"/>
      <c r="F21" s="11"/>
      <c r="G21" s="8"/>
      <c r="H21" s="11"/>
      <c r="I21" s="8"/>
    </row>
    <row r="22" spans="1:9" s="7" customFormat="1" ht="11.25">
      <c r="A22" s="2" t="s">
        <v>19</v>
      </c>
      <c r="B22" s="8">
        <v>-2184.78812</v>
      </c>
      <c r="C22" s="8"/>
      <c r="D22" s="9">
        <v>-2681</v>
      </c>
      <c r="E22" s="8"/>
      <c r="F22" s="8">
        <v>-9297.17041</v>
      </c>
      <c r="G22" s="8"/>
      <c r="H22" s="9">
        <v>-9021</v>
      </c>
      <c r="I22" s="8"/>
    </row>
    <row r="23" spans="1:9" s="7" customFormat="1" ht="11.25">
      <c r="A23" s="2"/>
      <c r="B23" s="8"/>
      <c r="C23" s="8"/>
      <c r="D23" s="9"/>
      <c r="E23" s="8"/>
      <c r="F23" s="8"/>
      <c r="G23" s="8"/>
      <c r="H23" s="9"/>
      <c r="I23" s="8"/>
    </row>
    <row r="24" spans="1:9" s="7" customFormat="1" ht="11.25">
      <c r="A24" s="2" t="s">
        <v>20</v>
      </c>
      <c r="B24" s="8">
        <v>52.15757099999988</v>
      </c>
      <c r="C24" s="8"/>
      <c r="D24" s="9">
        <v>542</v>
      </c>
      <c r="E24" s="8"/>
      <c r="F24" s="8">
        <v>739.710881</v>
      </c>
      <c r="G24" s="8"/>
      <c r="H24" s="9">
        <v>599</v>
      </c>
      <c r="I24" s="8"/>
    </row>
    <row r="25" spans="1:9" s="7" customFormat="1" ht="11.25">
      <c r="A25" s="2"/>
      <c r="B25" s="12"/>
      <c r="C25" s="8"/>
      <c r="D25" s="12"/>
      <c r="E25" s="8"/>
      <c r="F25" s="12"/>
      <c r="G25" s="8"/>
      <c r="H25" s="12"/>
      <c r="I25" s="8"/>
    </row>
    <row r="26" spans="1:9" s="7" customFormat="1" ht="11.25">
      <c r="A26" s="2" t="s">
        <v>21</v>
      </c>
      <c r="B26" s="9">
        <f>SUM(B20:B25)</f>
        <v>2536.928010999979</v>
      </c>
      <c r="C26" s="9">
        <v>0</v>
      </c>
      <c r="D26" s="9">
        <f>SUM(D20:D25)</f>
        <v>3117</v>
      </c>
      <c r="E26" s="8"/>
      <c r="F26" s="9">
        <f>SUM(F20:F25)</f>
        <v>14573.974251000007</v>
      </c>
      <c r="G26" s="9"/>
      <c r="H26" s="9">
        <f>SUM(H20:H25)</f>
        <v>14159</v>
      </c>
      <c r="I26" s="8"/>
    </row>
    <row r="27" spans="1:9" s="7" customFormat="1" ht="11.25">
      <c r="A27" s="2"/>
      <c r="B27" s="8"/>
      <c r="C27" s="8"/>
      <c r="D27" s="8"/>
      <c r="E27" s="8"/>
      <c r="F27" s="8"/>
      <c r="G27" s="8"/>
      <c r="H27" s="8"/>
      <c r="I27" s="8"/>
    </row>
    <row r="28" spans="1:9" s="7" customFormat="1" ht="11.25">
      <c r="A28" s="2" t="s">
        <v>22</v>
      </c>
      <c r="B28" s="8">
        <v>-265.1002700000001</v>
      </c>
      <c r="C28" s="8"/>
      <c r="D28" s="9">
        <v>-295</v>
      </c>
      <c r="E28" s="8"/>
      <c r="F28" s="8">
        <v>-1079.3254299999999</v>
      </c>
      <c r="G28" s="8"/>
      <c r="H28" s="9">
        <v>-1596</v>
      </c>
      <c r="I28" s="8"/>
    </row>
    <row r="29" spans="1:9" s="7" customFormat="1" ht="11.25">
      <c r="A29" s="2"/>
      <c r="B29" s="12"/>
      <c r="C29" s="8"/>
      <c r="D29" s="12"/>
      <c r="E29" s="8"/>
      <c r="F29" s="12"/>
      <c r="G29" s="8"/>
      <c r="H29" s="12"/>
      <c r="I29" s="8"/>
    </row>
    <row r="30" spans="1:9" s="7" customFormat="1" ht="11.25">
      <c r="A30" s="2" t="s">
        <v>23</v>
      </c>
      <c r="B30" s="9">
        <f>SUM(B26:B29)</f>
        <v>2271.827740999979</v>
      </c>
      <c r="C30" s="8"/>
      <c r="D30" s="9">
        <f>SUM(D26:D29)</f>
        <v>2822</v>
      </c>
      <c r="E30" s="8"/>
      <c r="F30" s="9">
        <f>SUM(F26:F29)</f>
        <v>13494.648821000006</v>
      </c>
      <c r="G30" s="8"/>
      <c r="H30" s="9">
        <f>SUM(H26:H29)</f>
        <v>12563</v>
      </c>
      <c r="I30" s="8"/>
    </row>
    <row r="31" spans="1:9" s="7" customFormat="1" ht="11.25">
      <c r="A31" s="2"/>
      <c r="B31" s="13"/>
      <c r="C31" s="8"/>
      <c r="D31" s="13"/>
      <c r="E31" s="8"/>
      <c r="F31" s="13"/>
      <c r="G31" s="8"/>
      <c r="H31" s="13"/>
      <c r="I31" s="8"/>
    </row>
    <row r="32" spans="1:9" s="7" customFormat="1" ht="11.25">
      <c r="A32" s="2" t="s">
        <v>24</v>
      </c>
      <c r="B32" s="8">
        <v>405.0684387674753</v>
      </c>
      <c r="C32" s="8"/>
      <c r="D32" s="9">
        <v>282</v>
      </c>
      <c r="E32" s="8"/>
      <c r="F32" s="8">
        <v>-1869.4020777615603</v>
      </c>
      <c r="G32" s="8"/>
      <c r="H32" s="9">
        <v>-1128</v>
      </c>
      <c r="I32" s="8"/>
    </row>
    <row r="33" spans="1:9" s="7" customFormat="1" ht="11.25">
      <c r="A33" s="2"/>
      <c r="B33" s="12"/>
      <c r="C33" s="8"/>
      <c r="D33" s="12"/>
      <c r="E33" s="8"/>
      <c r="F33" s="12"/>
      <c r="G33" s="8"/>
      <c r="H33" s="12"/>
      <c r="I33" s="8"/>
    </row>
    <row r="34" spans="1:9" s="7" customFormat="1" ht="11.25">
      <c r="A34" s="2" t="s">
        <v>25</v>
      </c>
      <c r="B34" s="14">
        <f>SUM(B30:B33)</f>
        <v>2676.8961797674547</v>
      </c>
      <c r="C34" s="8"/>
      <c r="D34" s="14">
        <f>SUM(D30:D33)</f>
        <v>3104</v>
      </c>
      <c r="E34" s="8"/>
      <c r="F34" s="14">
        <f>SUM(F30:F33)-1</f>
        <v>11624.246743238446</v>
      </c>
      <c r="G34" s="8"/>
      <c r="H34" s="14">
        <f>SUM(H30:H33)</f>
        <v>11435</v>
      </c>
      <c r="I34" s="8"/>
    </row>
    <row r="35" spans="2:8" s="7" customFormat="1" ht="11.25">
      <c r="B35" s="15"/>
      <c r="C35" s="15"/>
      <c r="D35" s="16"/>
      <c r="E35" s="15"/>
      <c r="F35" s="15"/>
      <c r="G35" s="15"/>
      <c r="H35" s="16"/>
    </row>
    <row r="36" spans="1:8" s="7" customFormat="1" ht="11.25">
      <c r="A36" s="2" t="s">
        <v>26</v>
      </c>
      <c r="B36" s="8">
        <v>0</v>
      </c>
      <c r="C36" s="8"/>
      <c r="D36" s="9">
        <v>0</v>
      </c>
      <c r="E36" s="8"/>
      <c r="F36" s="8">
        <v>0</v>
      </c>
      <c r="G36" s="8"/>
      <c r="H36" s="9">
        <v>0</v>
      </c>
    </row>
    <row r="37" spans="1:8" s="7" customFormat="1" ht="11.25">
      <c r="A37" s="2"/>
      <c r="B37" s="10"/>
      <c r="C37" s="8"/>
      <c r="D37" s="10"/>
      <c r="E37" s="8"/>
      <c r="F37" s="10"/>
      <c r="G37" s="8"/>
      <c r="H37" s="10"/>
    </row>
    <row r="38" spans="1:8" s="7" customFormat="1" ht="11.25">
      <c r="A38" s="2" t="s">
        <v>27</v>
      </c>
      <c r="B38" s="8">
        <f>SUM(B34:B37)</f>
        <v>2676.8961797674547</v>
      </c>
      <c r="C38" s="8"/>
      <c r="D38" s="8">
        <f>SUM(D34:D37)</f>
        <v>3104</v>
      </c>
      <c r="E38" s="8"/>
      <c r="F38" s="8">
        <f>SUM(F34:F37)</f>
        <v>11624.246743238446</v>
      </c>
      <c r="G38" s="8"/>
      <c r="H38" s="8">
        <f>SUM(H34:H37)</f>
        <v>11435</v>
      </c>
    </row>
    <row r="39" spans="1:8" s="7" customFormat="1" ht="11.25">
      <c r="A39" s="2"/>
      <c r="B39" s="8"/>
      <c r="C39" s="8"/>
      <c r="D39" s="9"/>
      <c r="E39" s="8"/>
      <c r="F39" s="8"/>
      <c r="G39" s="8"/>
      <c r="H39" s="9"/>
    </row>
    <row r="40" spans="1:8" s="7" customFormat="1" ht="11.25">
      <c r="A40" s="2" t="s">
        <v>28</v>
      </c>
      <c r="B40" s="8">
        <v>0</v>
      </c>
      <c r="C40" s="8"/>
      <c r="D40" s="9">
        <v>0</v>
      </c>
      <c r="E40" s="8"/>
      <c r="F40" s="8">
        <v>0</v>
      </c>
      <c r="G40" s="8"/>
      <c r="H40" s="9">
        <v>-4082</v>
      </c>
    </row>
    <row r="41" spans="2:8" s="7" customFormat="1" ht="11.25">
      <c r="B41" s="12"/>
      <c r="C41" s="8"/>
      <c r="D41" s="12"/>
      <c r="E41" s="8"/>
      <c r="F41" s="12"/>
      <c r="G41" s="8"/>
      <c r="H41" s="12"/>
    </row>
    <row r="42" spans="1:8" s="7" customFormat="1" ht="12" thickBot="1">
      <c r="A42" s="2" t="s">
        <v>29</v>
      </c>
      <c r="B42" s="17">
        <f>SUM(B38:B41)</f>
        <v>2676.8961797674547</v>
      </c>
      <c r="C42" s="8"/>
      <c r="D42" s="17">
        <f>SUM(D38:D41)</f>
        <v>3104</v>
      </c>
      <c r="E42" s="8"/>
      <c r="F42" s="17">
        <f>SUM(F38:F41)</f>
        <v>11624.246743238446</v>
      </c>
      <c r="G42" s="8"/>
      <c r="H42" s="17">
        <f>SUM(H38:H41)</f>
        <v>7353</v>
      </c>
    </row>
    <row r="43" spans="1:10" s="7" customFormat="1" ht="12" thickTop="1">
      <c r="A43" s="2"/>
      <c r="B43" s="8"/>
      <c r="C43" s="8"/>
      <c r="D43" s="9"/>
      <c r="E43" s="8"/>
      <c r="F43" s="8"/>
      <c r="G43" s="8"/>
      <c r="H43" s="9"/>
      <c r="J43" s="18"/>
    </row>
    <row r="44" spans="1:8" s="7" customFormat="1" ht="11.25">
      <c r="A44" s="2"/>
      <c r="D44" s="19"/>
      <c r="H44" s="19"/>
    </row>
    <row r="45" spans="1:10" s="7" customFormat="1" ht="11.25">
      <c r="A45" s="2" t="s">
        <v>30</v>
      </c>
      <c r="B45" s="20">
        <v>120000</v>
      </c>
      <c r="D45" s="21">
        <v>120000</v>
      </c>
      <c r="F45" s="20">
        <v>120000</v>
      </c>
      <c r="H45" s="21">
        <v>67337.98</v>
      </c>
      <c r="J45" s="18"/>
    </row>
    <row r="46" spans="1:8" s="7" customFormat="1" ht="11.25">
      <c r="A46" s="2"/>
      <c r="B46" s="22"/>
      <c r="C46" s="8"/>
      <c r="D46" s="16"/>
      <c r="E46" s="8"/>
      <c r="F46" s="22"/>
      <c r="H46" s="23"/>
    </row>
    <row r="47" spans="1:8" s="7" customFormat="1" ht="12" thickBot="1">
      <c r="A47" s="24" t="s">
        <v>31</v>
      </c>
      <c r="B47" s="25">
        <v>2.230746816472879</v>
      </c>
      <c r="C47" s="26"/>
      <c r="D47" s="27">
        <v>2.5866666666666664</v>
      </c>
      <c r="E47" s="26"/>
      <c r="F47" s="25">
        <v>9.687705619365367</v>
      </c>
      <c r="H47" s="28">
        <v>10.92</v>
      </c>
    </row>
    <row r="48" spans="1:8" s="7" customFormat="1" ht="12" thickTop="1">
      <c r="A48" s="2"/>
      <c r="B48" s="29"/>
      <c r="C48" s="29"/>
      <c r="D48" s="30"/>
      <c r="E48" s="29"/>
      <c r="F48" s="30"/>
      <c r="H48" s="19"/>
    </row>
  </sheetData>
  <mergeCells count="2">
    <mergeCell ref="B9:D9"/>
    <mergeCell ref="F9:H9"/>
  </mergeCells>
  <printOptions/>
  <pageMargins left="0.75" right="0.75" top="1" bottom="1" header="0.5" footer="0.5"/>
  <pageSetup fitToHeight="1" fitToWidth="1" horizontalDpi="300" verticalDpi="300" orientation="portrait"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A3" sqref="A3"/>
    </sheetView>
  </sheetViews>
  <sheetFormatPr defaultColWidth="9.140625" defaultRowHeight="12.75"/>
  <cols>
    <col min="1" max="1" width="57.28125" style="31" customWidth="1"/>
    <col min="2" max="2" width="12.57421875" style="31" customWidth="1"/>
    <col min="3" max="3" width="1.7109375" style="31" customWidth="1"/>
    <col min="4" max="4" width="12.57421875" style="32" bestFit="1" customWidth="1"/>
    <col min="5" max="5" width="2.00390625" style="31" customWidth="1"/>
    <col min="6" max="16384" width="9.140625" style="31" customWidth="1"/>
  </cols>
  <sheetData>
    <row r="1" ht="11.25">
      <c r="A1" s="1" t="s">
        <v>0</v>
      </c>
    </row>
    <row r="2" ht="11.25">
      <c r="A2" s="1" t="s">
        <v>1</v>
      </c>
    </row>
    <row r="3" ht="11.25">
      <c r="A3" s="3"/>
    </row>
    <row r="5" ht="11.25">
      <c r="A5" s="33" t="s">
        <v>32</v>
      </c>
    </row>
    <row r="6" ht="11.25">
      <c r="A6" s="33" t="s">
        <v>4</v>
      </c>
    </row>
    <row r="7" ht="11.25">
      <c r="B7" s="32"/>
    </row>
    <row r="8" spans="2:4" ht="11.25">
      <c r="B8" s="32"/>
      <c r="D8" s="32" t="s">
        <v>33</v>
      </c>
    </row>
    <row r="9" spans="2:4" ht="11.25">
      <c r="B9" s="32" t="s">
        <v>34</v>
      </c>
      <c r="D9" s="32" t="s">
        <v>35</v>
      </c>
    </row>
    <row r="10" spans="2:4" ht="11.25">
      <c r="B10" s="32" t="s">
        <v>36</v>
      </c>
      <c r="D10" s="32" t="s">
        <v>37</v>
      </c>
    </row>
    <row r="11" spans="2:4" ht="11.25">
      <c r="B11" s="32" t="s">
        <v>10</v>
      </c>
      <c r="D11" s="32" t="s">
        <v>38</v>
      </c>
    </row>
    <row r="12" spans="2:4" ht="11.25">
      <c r="B12" s="34" t="s">
        <v>13</v>
      </c>
      <c r="D12" s="34" t="s">
        <v>14</v>
      </c>
    </row>
    <row r="13" spans="2:4" ht="11.25">
      <c r="B13" s="32" t="s">
        <v>15</v>
      </c>
      <c r="D13" s="32" t="s">
        <v>15</v>
      </c>
    </row>
    <row r="15" spans="1:4" s="8" customFormat="1" ht="11.25">
      <c r="A15" s="35" t="s">
        <v>39</v>
      </c>
      <c r="B15" s="8">
        <v>89644.58320000001</v>
      </c>
      <c r="D15" s="9">
        <v>67487.522</v>
      </c>
    </row>
    <row r="16" spans="1:4" s="8" customFormat="1" ht="11.25">
      <c r="A16" s="35" t="s">
        <v>40</v>
      </c>
      <c r="D16" s="9"/>
    </row>
    <row r="17" spans="1:4" s="8" customFormat="1" ht="11.25">
      <c r="A17" s="35"/>
      <c r="D17" s="9"/>
    </row>
    <row r="18" spans="1:4" s="8" customFormat="1" ht="11.25">
      <c r="A18" s="35" t="s">
        <v>41</v>
      </c>
      <c r="D18" s="9"/>
    </row>
    <row r="19" spans="1:5" s="8" customFormat="1" ht="11.25">
      <c r="A19" s="15" t="s">
        <v>42</v>
      </c>
      <c r="B19" s="36">
        <v>13217.80066</v>
      </c>
      <c r="C19" s="15"/>
      <c r="D19" s="36">
        <v>13314.191</v>
      </c>
      <c r="E19" s="15"/>
    </row>
    <row r="20" spans="1:5" s="8" customFormat="1" ht="11.25">
      <c r="A20" s="15" t="s">
        <v>43</v>
      </c>
      <c r="B20" s="37">
        <v>12294.70874</v>
      </c>
      <c r="C20" s="15"/>
      <c r="D20" s="37">
        <v>10639.91</v>
      </c>
      <c r="E20" s="15"/>
    </row>
    <row r="21" spans="1:5" s="8" customFormat="1" ht="11.25">
      <c r="A21" s="15" t="s">
        <v>44</v>
      </c>
      <c r="B21" s="37">
        <v>1247.9401900000003</v>
      </c>
      <c r="C21" s="15"/>
      <c r="D21" s="37">
        <v>2132.9743</v>
      </c>
      <c r="E21" s="15"/>
    </row>
    <row r="22" spans="1:5" s="8" customFormat="1" ht="11.25">
      <c r="A22" s="15"/>
      <c r="B22" s="38">
        <f>SUM(B19:B21)</f>
        <v>26760.449590000004</v>
      </c>
      <c r="C22" s="15"/>
      <c r="D22" s="38">
        <f>SUM(D19:D21)</f>
        <v>26087.075300000004</v>
      </c>
      <c r="E22" s="15"/>
    </row>
    <row r="23" spans="1:5" s="8" customFormat="1" ht="11.25">
      <c r="A23" s="39" t="s">
        <v>45</v>
      </c>
      <c r="B23" s="37"/>
      <c r="C23" s="15"/>
      <c r="D23" s="40"/>
      <c r="E23" s="15"/>
    </row>
    <row r="24" spans="1:10" s="8" customFormat="1" ht="11.25">
      <c r="A24" s="15" t="s">
        <v>46</v>
      </c>
      <c r="B24" s="37">
        <v>14261.4875</v>
      </c>
      <c r="C24" s="15"/>
      <c r="D24" s="37">
        <v>8424.837</v>
      </c>
      <c r="E24" s="15"/>
      <c r="F24" s="15"/>
      <c r="G24" s="15"/>
      <c r="H24" s="15"/>
      <c r="I24" s="15"/>
      <c r="J24" s="15"/>
    </row>
    <row r="25" spans="1:10" s="8" customFormat="1" ht="11.25">
      <c r="A25" s="15" t="s">
        <v>47</v>
      </c>
      <c r="B25" s="37">
        <v>9189.927</v>
      </c>
      <c r="C25" s="15"/>
      <c r="D25" s="37">
        <v>6798.488</v>
      </c>
      <c r="E25" s="15"/>
      <c r="F25" s="15"/>
      <c r="G25" s="15"/>
      <c r="H25" s="15"/>
      <c r="I25" s="15"/>
      <c r="J25" s="15"/>
    </row>
    <row r="26" spans="1:10" s="8" customFormat="1" ht="11.25">
      <c r="A26" s="15" t="s">
        <v>24</v>
      </c>
      <c r="B26" s="37">
        <v>451.67</v>
      </c>
      <c r="C26" s="15"/>
      <c r="D26" s="37">
        <v>428.874</v>
      </c>
      <c r="E26" s="15"/>
      <c r="F26" s="41"/>
      <c r="G26" s="41"/>
      <c r="H26" s="41"/>
      <c r="I26" s="41"/>
      <c r="J26" s="41"/>
    </row>
    <row r="27" spans="1:10" s="8" customFormat="1" ht="11.25">
      <c r="A27" s="15"/>
      <c r="B27" s="38">
        <f>SUM(B24:B26)</f>
        <v>23903.084499999997</v>
      </c>
      <c r="C27" s="15"/>
      <c r="D27" s="38">
        <f>SUM(D24:D26)</f>
        <v>15652.199</v>
      </c>
      <c r="E27" s="15"/>
      <c r="F27" s="41"/>
      <c r="G27" s="41"/>
      <c r="H27" s="41"/>
      <c r="I27" s="41"/>
      <c r="J27" s="41"/>
    </row>
    <row r="28" spans="4:10" s="8" customFormat="1" ht="11.25">
      <c r="D28" s="9"/>
      <c r="F28" s="41"/>
      <c r="G28" s="41"/>
      <c r="H28" s="41"/>
      <c r="I28" s="41"/>
      <c r="J28" s="41"/>
    </row>
    <row r="29" spans="1:10" s="8" customFormat="1" ht="11.25">
      <c r="A29" s="35" t="s">
        <v>48</v>
      </c>
      <c r="B29" s="8">
        <f>B22-B27</f>
        <v>2857.3650900000066</v>
      </c>
      <c r="D29" s="8">
        <f>D22-D27</f>
        <v>10434.876300000004</v>
      </c>
      <c r="F29" s="41"/>
      <c r="G29" s="41"/>
      <c r="H29" s="41"/>
      <c r="I29" s="41"/>
      <c r="J29" s="41"/>
    </row>
    <row r="30" spans="6:10" s="8" customFormat="1" ht="11.25">
      <c r="F30" s="41"/>
      <c r="G30" s="41"/>
      <c r="H30" s="41"/>
      <c r="I30" s="41"/>
      <c r="J30" s="41"/>
    </row>
    <row r="31" spans="2:10" s="8" customFormat="1" ht="12" thickBot="1">
      <c r="B31" s="42">
        <f>SUM(B15:B16)+B29</f>
        <v>92501.94829000001</v>
      </c>
      <c r="D31" s="42">
        <f>SUM(D15:D16)+D29</f>
        <v>77922.3983</v>
      </c>
      <c r="F31" s="41"/>
      <c r="G31" s="41"/>
      <c r="H31" s="41"/>
      <c r="I31" s="41"/>
      <c r="J31" s="41"/>
    </row>
    <row r="32" spans="6:10" s="8" customFormat="1" ht="12" thickTop="1">
      <c r="F32" s="41"/>
      <c r="G32" s="41"/>
      <c r="H32" s="41"/>
      <c r="I32" s="41"/>
      <c r="J32" s="41"/>
    </row>
    <row r="33" spans="1:10" ht="11.25">
      <c r="A33" s="33" t="s">
        <v>49</v>
      </c>
      <c r="B33" s="8">
        <v>60000</v>
      </c>
      <c r="D33" s="8">
        <v>60000</v>
      </c>
      <c r="F33" s="41"/>
      <c r="G33" s="41"/>
      <c r="H33" s="41"/>
      <c r="I33" s="41"/>
      <c r="J33" s="41"/>
    </row>
    <row r="34" spans="1:10" ht="11.25">
      <c r="A34" s="33" t="s">
        <v>50</v>
      </c>
      <c r="B34" s="8">
        <v>15873.094563238434</v>
      </c>
      <c r="D34" s="8">
        <v>7846.52598</v>
      </c>
      <c r="F34" s="43"/>
      <c r="G34" s="41"/>
      <c r="H34" s="41"/>
      <c r="I34" s="41"/>
      <c r="J34" s="41"/>
    </row>
    <row r="35" spans="1:10" ht="11.25">
      <c r="A35" s="33"/>
      <c r="B35" s="8"/>
      <c r="D35" s="44"/>
      <c r="F35" s="41"/>
      <c r="G35" s="41"/>
      <c r="H35" s="41"/>
      <c r="I35" s="41"/>
      <c r="J35" s="41"/>
    </row>
    <row r="36" spans="1:10" ht="11.25">
      <c r="A36" s="33" t="s">
        <v>51</v>
      </c>
      <c r="B36" s="45">
        <f>SUM(B33:B35)</f>
        <v>75873.09456323844</v>
      </c>
      <c r="D36" s="45">
        <f>SUM(D33:D35)</f>
        <v>67846.52598</v>
      </c>
      <c r="F36" s="41"/>
      <c r="G36" s="41"/>
      <c r="H36" s="41"/>
      <c r="I36" s="41"/>
      <c r="J36" s="41"/>
    </row>
    <row r="37" spans="1:10" ht="11.25">
      <c r="A37" s="33" t="s">
        <v>52</v>
      </c>
      <c r="B37" s="15">
        <v>3083.7467237712362</v>
      </c>
      <c r="D37" s="15">
        <v>1714.597</v>
      </c>
      <c r="F37" s="41"/>
      <c r="G37" s="41"/>
      <c r="H37" s="41"/>
      <c r="I37" s="41"/>
      <c r="J37" s="41"/>
    </row>
    <row r="38" spans="1:10" ht="11.25">
      <c r="A38" s="33" t="s">
        <v>53</v>
      </c>
      <c r="B38" s="15">
        <v>9130.41655</v>
      </c>
      <c r="D38" s="15">
        <v>3830.5</v>
      </c>
      <c r="F38" s="41"/>
      <c r="G38" s="41"/>
      <c r="H38" s="41"/>
      <c r="I38" s="41"/>
      <c r="J38" s="41"/>
    </row>
    <row r="39" spans="1:10" ht="11.25">
      <c r="A39" s="33" t="s">
        <v>54</v>
      </c>
      <c r="B39" s="15">
        <v>4414.690438999999</v>
      </c>
      <c r="D39" s="15">
        <v>4530</v>
      </c>
      <c r="F39" s="41"/>
      <c r="G39" s="41"/>
      <c r="H39" s="41"/>
      <c r="I39" s="41"/>
      <c r="J39" s="41"/>
    </row>
    <row r="40" spans="1:10" ht="12" thickBot="1">
      <c r="A40" s="33"/>
      <c r="B40" s="42">
        <f>SUM(B36:B39)</f>
        <v>92501.94827600967</v>
      </c>
      <c r="D40" s="42">
        <f>SUM(D36:D39)</f>
        <v>77921.62298</v>
      </c>
      <c r="F40" s="41"/>
      <c r="G40" s="41"/>
      <c r="H40" s="41"/>
      <c r="I40" s="41"/>
      <c r="J40" s="41"/>
    </row>
    <row r="41" spans="1:4" ht="12" thickTop="1">
      <c r="A41" s="46"/>
      <c r="B41" s="47"/>
      <c r="D41" s="47"/>
    </row>
    <row r="42" spans="1:4" ht="12" thickBot="1">
      <c r="A42" s="48" t="s">
        <v>55</v>
      </c>
      <c r="B42" s="49">
        <f>(B36)/(B33*2)</f>
        <v>0.632275788026987</v>
      </c>
      <c r="C42" s="33"/>
      <c r="D42" s="49">
        <f>(D36)/(D33*2)</f>
        <v>0.5653877165000001</v>
      </c>
    </row>
    <row r="43" spans="1:2" ht="11.25">
      <c r="A43" s="46"/>
      <c r="B43" s="47"/>
    </row>
  </sheetData>
  <printOptions/>
  <pageMargins left="0.75" right="0.75" top="1" bottom="1" header="0.5" footer="0.5"/>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workbookViewId="0" topLeftCell="A1">
      <selection activeCell="A3" sqref="A3"/>
    </sheetView>
  </sheetViews>
  <sheetFormatPr defaultColWidth="9.140625" defaultRowHeight="12.75"/>
  <cols>
    <col min="1" max="1" width="50.00390625" style="2" customWidth="1"/>
    <col min="2" max="2" width="3.421875" style="2" customWidth="1"/>
    <col min="3" max="3" width="14.57421875" style="8" bestFit="1" customWidth="1"/>
    <col min="4" max="4" width="1.7109375" style="2" customWidth="1"/>
    <col min="5" max="5" width="12.8515625" style="2" customWidth="1"/>
    <col min="6" max="6" width="1.57421875" style="2" customWidth="1"/>
    <col min="7" max="16384" width="9.140625" style="2" customWidth="1"/>
  </cols>
  <sheetData>
    <row r="1" ht="11.25">
      <c r="A1" s="1" t="s">
        <v>0</v>
      </c>
    </row>
    <row r="2" ht="11.25">
      <c r="A2" s="1" t="s">
        <v>1</v>
      </c>
    </row>
    <row r="3" ht="11.25">
      <c r="A3" s="50"/>
    </row>
    <row r="5" ht="11.25">
      <c r="A5" s="6" t="s">
        <v>56</v>
      </c>
    </row>
    <row r="6" ht="11.25">
      <c r="A6" s="5" t="s">
        <v>3</v>
      </c>
    </row>
    <row r="7" spans="1:3" ht="11.25">
      <c r="A7" s="33" t="s">
        <v>4</v>
      </c>
      <c r="C7" s="31"/>
    </row>
    <row r="8" spans="1:5" ht="11.25">
      <c r="A8" s="6"/>
      <c r="C8" s="4"/>
      <c r="E8" s="4"/>
    </row>
    <row r="9" spans="1:5" ht="11.25">
      <c r="A9" s="6"/>
      <c r="C9" s="4" t="s">
        <v>57</v>
      </c>
      <c r="D9" s="4"/>
      <c r="E9" s="4" t="s">
        <v>57</v>
      </c>
    </row>
    <row r="10" spans="1:5" ht="11.25">
      <c r="A10" s="6"/>
      <c r="C10" s="4" t="s">
        <v>8</v>
      </c>
      <c r="E10" s="4" t="s">
        <v>7</v>
      </c>
    </row>
    <row r="11" spans="1:5" ht="11.25">
      <c r="A11" s="6"/>
      <c r="C11" s="4" t="s">
        <v>10</v>
      </c>
      <c r="E11" s="4" t="s">
        <v>12</v>
      </c>
    </row>
    <row r="12" spans="1:5" ht="11.25">
      <c r="A12" s="6"/>
      <c r="B12" s="6"/>
      <c r="C12" s="51" t="s">
        <v>13</v>
      </c>
      <c r="D12" s="51"/>
      <c r="E12" s="51" t="s">
        <v>14</v>
      </c>
    </row>
    <row r="13" spans="1:5" ht="11.25">
      <c r="A13" s="6"/>
      <c r="C13" s="32" t="s">
        <v>15</v>
      </c>
      <c r="D13" s="32"/>
      <c r="E13" s="32" t="s">
        <v>15</v>
      </c>
    </row>
    <row r="14" spans="1:3" ht="11.25">
      <c r="A14" s="6"/>
      <c r="C14" s="31"/>
    </row>
    <row r="15" spans="1:5" ht="11.25">
      <c r="A15" s="6" t="s">
        <v>58</v>
      </c>
      <c r="C15" s="8">
        <v>26881.64894600968</v>
      </c>
      <c r="D15" s="7"/>
      <c r="E15" s="8">
        <v>-3547</v>
      </c>
    </row>
    <row r="16" spans="1:5" ht="11.25">
      <c r="A16" s="6"/>
      <c r="D16" s="7"/>
      <c r="E16" s="8"/>
    </row>
    <row r="17" spans="1:5" ht="11.25">
      <c r="A17" s="6" t="s">
        <v>59</v>
      </c>
      <c r="C17" s="8">
        <v>-25709.8986</v>
      </c>
      <c r="D17" s="7"/>
      <c r="E17" s="8">
        <v>-8602</v>
      </c>
    </row>
    <row r="18" spans="3:5" ht="11.25">
      <c r="C18" s="15"/>
      <c r="D18" s="7"/>
      <c r="E18" s="8"/>
    </row>
    <row r="19" spans="1:5" ht="11.25">
      <c r="A19" s="6" t="s">
        <v>60</v>
      </c>
      <c r="C19" s="15">
        <v>-1553.5251599999997</v>
      </c>
      <c r="D19" s="7"/>
      <c r="E19" s="8">
        <v>12724</v>
      </c>
    </row>
    <row r="20" spans="3:5" ht="11.25">
      <c r="C20" s="10"/>
      <c r="D20" s="7"/>
      <c r="E20" s="10"/>
    </row>
    <row r="21" spans="1:5" ht="11.25">
      <c r="A21" s="2" t="s">
        <v>61</v>
      </c>
      <c r="C21" s="15">
        <f>SUM(C15:C20)</f>
        <v>-381.77481399032195</v>
      </c>
      <c r="D21" s="7"/>
      <c r="E21" s="15">
        <f>SUM(E15:E20)</f>
        <v>575</v>
      </c>
    </row>
    <row r="22" spans="3:5" ht="11.25">
      <c r="C22" s="15"/>
      <c r="D22" s="7"/>
      <c r="E22" s="15"/>
    </row>
    <row r="23" spans="1:5" ht="11.25">
      <c r="A23" s="6" t="s">
        <v>62</v>
      </c>
      <c r="C23" s="52">
        <v>575.1191300000002</v>
      </c>
      <c r="D23" s="7"/>
      <c r="E23" s="52" t="s">
        <v>63</v>
      </c>
    </row>
    <row r="24" spans="3:5" ht="11.25">
      <c r="C24" s="15"/>
      <c r="D24" s="7"/>
      <c r="E24" s="15"/>
    </row>
    <row r="25" spans="1:5" ht="12" thickBot="1">
      <c r="A25" s="6" t="s">
        <v>64</v>
      </c>
      <c r="C25" s="42">
        <f>SUM(C21:C24)</f>
        <v>193.3443160096782</v>
      </c>
      <c r="D25" s="7"/>
      <c r="E25" s="42">
        <f>SUM(E21:E24)</f>
        <v>575</v>
      </c>
    </row>
    <row r="26" spans="3:5" ht="12" thickTop="1">
      <c r="C26" s="53"/>
      <c r="E26" s="54"/>
    </row>
    <row r="27" spans="3:5" ht="11.25">
      <c r="C27" s="53"/>
      <c r="E27" s="54"/>
    </row>
    <row r="28" spans="1:5" ht="11.25">
      <c r="A28" s="55" t="s">
        <v>65</v>
      </c>
      <c r="C28" s="53"/>
      <c r="E28" s="54"/>
    </row>
    <row r="29" spans="3:5" ht="11.25">
      <c r="C29" s="53"/>
      <c r="E29" s="54"/>
    </row>
    <row r="30" spans="1:5" ht="11.25">
      <c r="A30" s="2" t="s">
        <v>66</v>
      </c>
      <c r="C30" s="56">
        <v>1247.9399799999999</v>
      </c>
      <c r="E30" s="15">
        <v>2133</v>
      </c>
    </row>
    <row r="31" spans="1:5" ht="11.25">
      <c r="A31" s="2" t="s">
        <v>67</v>
      </c>
      <c r="C31" s="57">
        <v>-1054.5956999999999</v>
      </c>
      <c r="E31" s="15">
        <v>-1558</v>
      </c>
    </row>
    <row r="32" spans="3:5" ht="11.25">
      <c r="C32" s="56"/>
      <c r="E32" s="15"/>
    </row>
    <row r="33" spans="1:5" ht="12" thickBot="1">
      <c r="A33" s="6" t="s">
        <v>64</v>
      </c>
      <c r="C33" s="58">
        <f>SUM(C30:C32)</f>
        <v>193.34428000000003</v>
      </c>
      <c r="E33" s="42">
        <f>SUM(E30:E32)</f>
        <v>575</v>
      </c>
    </row>
    <row r="34" spans="3:5" ht="12" thickTop="1">
      <c r="C34" s="53"/>
      <c r="E34" s="53"/>
    </row>
    <row r="35" spans="3:5" ht="11.25">
      <c r="C35" s="53"/>
      <c r="E35" s="54"/>
    </row>
    <row r="36" ht="11.25">
      <c r="A36" s="7" t="s">
        <v>68</v>
      </c>
    </row>
    <row r="38" ht="11.25">
      <c r="A38" s="2" t="s">
        <v>69</v>
      </c>
    </row>
  </sheetData>
  <printOptions/>
  <pageMargins left="0.75" right="0.75" top="1" bottom="1" header="0.5" footer="0.5"/>
  <pageSetup fitToHeight="1" fitToWidth="1"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3" sqref="A3"/>
    </sheetView>
  </sheetViews>
  <sheetFormatPr defaultColWidth="9.140625" defaultRowHeight="12.75"/>
  <cols>
    <col min="1" max="1" width="30.8515625" style="2" customWidth="1"/>
    <col min="2" max="2" width="11.140625" style="7" customWidth="1"/>
    <col min="3" max="3" width="10.8515625" style="7" customWidth="1"/>
    <col min="4" max="4" width="12.421875" style="7" bestFit="1" customWidth="1"/>
    <col min="5" max="5" width="9.57421875" style="7" customWidth="1"/>
    <col min="6" max="6" width="5.8515625" style="2" customWidth="1"/>
    <col min="7" max="7" width="1.28515625" style="2" customWidth="1"/>
    <col min="8" max="16384" width="9.140625" style="2" customWidth="1"/>
  </cols>
  <sheetData>
    <row r="1" ht="11.25">
      <c r="A1" s="1" t="s">
        <v>0</v>
      </c>
    </row>
    <row r="2" ht="11.25">
      <c r="A2" s="1" t="s">
        <v>1</v>
      </c>
    </row>
    <row r="3" ht="11.25">
      <c r="A3" s="50"/>
    </row>
    <row r="5" ht="11.25">
      <c r="A5" s="6" t="s">
        <v>70</v>
      </c>
    </row>
    <row r="6" ht="11.25">
      <c r="A6" s="5" t="s">
        <v>3</v>
      </c>
    </row>
    <row r="7" ht="11.25">
      <c r="A7" s="6" t="s">
        <v>4</v>
      </c>
    </row>
    <row r="8" spans="1:4" ht="11.25">
      <c r="A8" s="6"/>
      <c r="D8" s="19"/>
    </row>
    <row r="9" spans="1:4" ht="11.25">
      <c r="A9" s="6"/>
      <c r="D9" s="19"/>
    </row>
    <row r="10" ht="11.25">
      <c r="D10" s="19" t="s">
        <v>71</v>
      </c>
    </row>
    <row r="11" spans="2:4" ht="11.25">
      <c r="B11" s="19" t="s">
        <v>72</v>
      </c>
      <c r="C11" s="19" t="s">
        <v>72</v>
      </c>
      <c r="D11" s="19" t="s">
        <v>73</v>
      </c>
    </row>
    <row r="12" spans="2:5" ht="11.25">
      <c r="B12" s="19" t="s">
        <v>74</v>
      </c>
      <c r="C12" s="19" t="s">
        <v>75</v>
      </c>
      <c r="D12" s="19" t="s">
        <v>76</v>
      </c>
      <c r="E12" s="19" t="s">
        <v>77</v>
      </c>
    </row>
    <row r="13" spans="2:5" ht="11.25">
      <c r="B13" s="19" t="s">
        <v>15</v>
      </c>
      <c r="C13" s="19" t="s">
        <v>15</v>
      </c>
      <c r="D13" s="19" t="s">
        <v>15</v>
      </c>
      <c r="E13" s="19" t="s">
        <v>15</v>
      </c>
    </row>
    <row r="14" spans="2:5" ht="11.25">
      <c r="B14" s="19"/>
      <c r="C14" s="19"/>
      <c r="D14" s="19"/>
      <c r="E14" s="19"/>
    </row>
    <row r="15" spans="1:5" ht="11.25">
      <c r="A15" s="6" t="s">
        <v>78</v>
      </c>
      <c r="B15" s="59" t="s">
        <v>63</v>
      </c>
      <c r="C15" s="60">
        <v>0</v>
      </c>
      <c r="D15" s="60">
        <v>-20.6</v>
      </c>
      <c r="E15" s="59">
        <f>SUM(B15:D15)</f>
        <v>-20.6</v>
      </c>
    </row>
    <row r="17" ht="11.25">
      <c r="A17" s="2" t="s">
        <v>79</v>
      </c>
    </row>
    <row r="18" spans="1:5" ht="11.25">
      <c r="A18" s="2" t="s">
        <v>80</v>
      </c>
      <c r="B18" s="61">
        <v>42950</v>
      </c>
      <c r="C18" s="62">
        <v>87</v>
      </c>
      <c r="D18" s="62">
        <v>0</v>
      </c>
      <c r="E18" s="63">
        <f>SUM(B18:D18)</f>
        <v>43037</v>
      </c>
    </row>
    <row r="19" spans="1:5" ht="11.25">
      <c r="A19" s="2" t="s">
        <v>81</v>
      </c>
      <c r="B19" s="64">
        <v>11300</v>
      </c>
      <c r="C19" s="54">
        <v>0</v>
      </c>
      <c r="D19" s="54">
        <v>0</v>
      </c>
      <c r="E19" s="65">
        <f>SUM(B19:D19)</f>
        <v>11300</v>
      </c>
    </row>
    <row r="20" spans="1:5" ht="11.25">
      <c r="A20" s="2" t="s">
        <v>82</v>
      </c>
      <c r="B20" s="66">
        <v>5750</v>
      </c>
      <c r="C20" s="20">
        <v>2875</v>
      </c>
      <c r="D20" s="20">
        <v>0</v>
      </c>
      <c r="E20" s="67">
        <f>SUM(B20:D20)</f>
        <v>8625</v>
      </c>
    </row>
    <row r="21" spans="2:5" ht="11.25">
      <c r="B21" s="54">
        <f>SUM(B18:B20)</f>
        <v>60000</v>
      </c>
      <c r="C21" s="54">
        <f>SUM(C18:C20)</f>
        <v>2962</v>
      </c>
      <c r="D21" s="54">
        <f>SUM(D18:D20)</f>
        <v>0</v>
      </c>
      <c r="E21" s="54">
        <f>SUM(E18:E20)</f>
        <v>62962</v>
      </c>
    </row>
    <row r="22" spans="2:5" ht="11.25">
      <c r="B22" s="54"/>
      <c r="D22" s="54"/>
      <c r="E22" s="68"/>
    </row>
    <row r="23" spans="1:5" ht="11.25">
      <c r="A23" s="2" t="s">
        <v>83</v>
      </c>
      <c r="B23" s="61">
        <v>0</v>
      </c>
      <c r="C23" s="62">
        <v>-2447</v>
      </c>
      <c r="D23" s="62">
        <v>0</v>
      </c>
      <c r="E23" s="63">
        <f>SUM(B23:D23)</f>
        <v>-2447</v>
      </c>
    </row>
    <row r="24" spans="1:5" ht="11.25">
      <c r="A24" s="2" t="s">
        <v>84</v>
      </c>
      <c r="B24" s="66"/>
      <c r="C24" s="20"/>
      <c r="D24" s="20"/>
      <c r="E24" s="67"/>
    </row>
    <row r="25" spans="2:5" ht="11.25">
      <c r="B25" s="54"/>
      <c r="C25" s="54"/>
      <c r="D25" s="54"/>
      <c r="E25" s="69"/>
    </row>
    <row r="26" spans="1:5" ht="11.25">
      <c r="A26" s="2" t="s">
        <v>85</v>
      </c>
      <c r="B26" s="54">
        <f>SUM(B23:B25)</f>
        <v>0</v>
      </c>
      <c r="C26" s="54">
        <f>SUM(C23:C25)</f>
        <v>-2447</v>
      </c>
      <c r="D26" s="54">
        <f>SUM(D23:D25)</f>
        <v>0</v>
      </c>
      <c r="E26" s="54">
        <f>SUM(B26:D26)</f>
        <v>-2447</v>
      </c>
    </row>
    <row r="27" spans="2:5" ht="11.25">
      <c r="B27" s="19"/>
      <c r="C27" s="19"/>
      <c r="D27" s="19"/>
      <c r="E27" s="19"/>
    </row>
    <row r="28" spans="1:5" ht="11.25">
      <c r="A28" s="2" t="s">
        <v>86</v>
      </c>
      <c r="B28" s="19">
        <v>0</v>
      </c>
      <c r="C28" s="19">
        <v>0</v>
      </c>
      <c r="D28" s="19">
        <f>7353+0.45</f>
        <v>7353.45</v>
      </c>
      <c r="E28" s="54">
        <f>SUM(B28:D28)</f>
        <v>7353.45</v>
      </c>
    </row>
    <row r="29" spans="2:5" ht="11.25">
      <c r="B29" s="21"/>
      <c r="C29" s="21"/>
      <c r="D29" s="21"/>
      <c r="E29" s="21"/>
    </row>
    <row r="30" spans="1:5" ht="11.25">
      <c r="A30" s="6" t="s">
        <v>87</v>
      </c>
      <c r="B30" s="59">
        <f>B21+B26+B28</f>
        <v>60000</v>
      </c>
      <c r="C30" s="59">
        <f>C15+C21+C26+C28</f>
        <v>515</v>
      </c>
      <c r="D30" s="59">
        <f>D15+D21+D26+D28</f>
        <v>7332.849999999999</v>
      </c>
      <c r="E30" s="59">
        <f>E15+E21+E26+E28</f>
        <v>67847.85</v>
      </c>
    </row>
    <row r="31" spans="1:5" ht="11.25">
      <c r="A31" s="6"/>
      <c r="B31" s="68"/>
      <c r="E31" s="68"/>
    </row>
    <row r="32" ht="11.25">
      <c r="A32" s="2" t="s">
        <v>79</v>
      </c>
    </row>
    <row r="33" spans="1:5" ht="11.25">
      <c r="A33" s="2" t="s">
        <v>80</v>
      </c>
      <c r="B33" s="61">
        <v>0</v>
      </c>
      <c r="C33" s="62">
        <v>0</v>
      </c>
      <c r="D33" s="62">
        <v>0</v>
      </c>
      <c r="E33" s="63">
        <f>SUM(B33:D33)</f>
        <v>0</v>
      </c>
    </row>
    <row r="34" spans="1:5" ht="11.25">
      <c r="A34" s="2" t="s">
        <v>81</v>
      </c>
      <c r="B34" s="64">
        <v>0</v>
      </c>
      <c r="C34" s="54">
        <v>0</v>
      </c>
      <c r="D34" s="54">
        <v>0</v>
      </c>
      <c r="E34" s="65">
        <f>SUM(B34:D34)</f>
        <v>0</v>
      </c>
    </row>
    <row r="35" spans="1:5" ht="11.25">
      <c r="A35" s="2" t="s">
        <v>82</v>
      </c>
      <c r="B35" s="66">
        <v>0</v>
      </c>
      <c r="C35" s="20">
        <v>0</v>
      </c>
      <c r="D35" s="20">
        <v>0</v>
      </c>
      <c r="E35" s="67">
        <f>SUM(B35:D35)</f>
        <v>0</v>
      </c>
    </row>
    <row r="36" spans="2:5" ht="11.25">
      <c r="B36" s="54">
        <f>SUM(B33:B35)</f>
        <v>0</v>
      </c>
      <c r="C36" s="54">
        <f>SUM(C33:C35)</f>
        <v>0</v>
      </c>
      <c r="D36" s="54">
        <f>SUM(D33:D35)</f>
        <v>0</v>
      </c>
      <c r="E36" s="68">
        <f>SUM(E33:E35)</f>
        <v>0</v>
      </c>
    </row>
    <row r="37" spans="2:5" ht="11.25">
      <c r="B37" s="54"/>
      <c r="D37" s="54"/>
      <c r="E37" s="68"/>
    </row>
    <row r="38" spans="1:5" ht="11.25">
      <c r="A38" s="2" t="s">
        <v>83</v>
      </c>
      <c r="B38" s="61">
        <v>0</v>
      </c>
      <c r="C38" s="62">
        <v>0</v>
      </c>
      <c r="D38" s="62">
        <v>0</v>
      </c>
      <c r="E38" s="63">
        <f>SUM(B38:D38)</f>
        <v>0</v>
      </c>
    </row>
    <row r="39" spans="1:5" ht="11.25">
      <c r="A39" s="2" t="s">
        <v>84</v>
      </c>
      <c r="B39" s="66"/>
      <c r="C39" s="20"/>
      <c r="D39" s="20"/>
      <c r="E39" s="67"/>
    </row>
    <row r="40" spans="2:5" ht="11.25">
      <c r="B40" s="54"/>
      <c r="C40" s="54"/>
      <c r="D40" s="54"/>
      <c r="E40" s="69"/>
    </row>
    <row r="41" spans="1:5" ht="11.25">
      <c r="A41" s="2" t="s">
        <v>85</v>
      </c>
      <c r="B41" s="54">
        <f>SUM(B38:B40)</f>
        <v>0</v>
      </c>
      <c r="C41" s="54">
        <f>SUM(C38:C40)</f>
        <v>0</v>
      </c>
      <c r="D41" s="54">
        <f>SUM(D38:D40)</f>
        <v>0</v>
      </c>
      <c r="E41" s="54">
        <f>SUM(B41:D41)</f>
        <v>0</v>
      </c>
    </row>
    <row r="42" spans="2:4" ht="11.25">
      <c r="B42" s="54"/>
      <c r="C42" s="54"/>
      <c r="D42" s="54"/>
    </row>
    <row r="43" spans="1:5" ht="11.25">
      <c r="A43" s="2" t="s">
        <v>88</v>
      </c>
      <c r="B43" s="54">
        <v>0</v>
      </c>
      <c r="C43" s="54">
        <v>0</v>
      </c>
      <c r="D43" s="54">
        <v>11624.2467432384</v>
      </c>
      <c r="E43" s="68">
        <f>SUM(B43:D43)</f>
        <v>11624.2467432384</v>
      </c>
    </row>
    <row r="44" spans="2:5" ht="11.25">
      <c r="B44" s="54"/>
      <c r="C44" s="54"/>
      <c r="D44" s="54"/>
      <c r="E44" s="68"/>
    </row>
    <row r="45" spans="1:5" ht="11.25">
      <c r="A45" s="2" t="s">
        <v>89</v>
      </c>
      <c r="B45" s="54"/>
      <c r="C45" s="54"/>
      <c r="D45" s="54"/>
      <c r="E45" s="68"/>
    </row>
    <row r="46" spans="1:5" ht="11.25">
      <c r="A46" s="70" t="s">
        <v>90</v>
      </c>
      <c r="B46" s="54">
        <v>0</v>
      </c>
      <c r="C46" s="54">
        <v>0</v>
      </c>
      <c r="D46" s="54">
        <v>-3600</v>
      </c>
      <c r="E46" s="68">
        <f>SUM(B46:D46)</f>
        <v>-3600</v>
      </c>
    </row>
    <row r="47" spans="2:5" ht="11.25">
      <c r="B47" s="54"/>
      <c r="C47" s="54"/>
      <c r="D47" s="54"/>
      <c r="E47" s="68"/>
    </row>
    <row r="48" ht="11.25">
      <c r="A48" s="31"/>
    </row>
    <row r="49" spans="1:5" ht="12" thickBot="1">
      <c r="A49" s="6" t="s">
        <v>91</v>
      </c>
      <c r="B49" s="71">
        <f>B30+B36+B41+B43+B46</f>
        <v>60000</v>
      </c>
      <c r="C49" s="71">
        <f>C30+C36+C41+C43+C46</f>
        <v>515</v>
      </c>
      <c r="D49" s="71">
        <f>D30+D36+D41+D43+D46</f>
        <v>15357.096743238399</v>
      </c>
      <c r="E49" s="71">
        <f>E30+E36+E41+E43+E46+1</f>
        <v>75873.0967432384</v>
      </c>
    </row>
    <row r="50" ht="12" thickTop="1">
      <c r="A50" s="31"/>
    </row>
    <row r="52" ht="11.25">
      <c r="A52" s="7" t="s">
        <v>68</v>
      </c>
    </row>
    <row r="53" ht="11.25">
      <c r="A53" s="7"/>
    </row>
    <row r="54" ht="11.25">
      <c r="A54" s="7" t="s">
        <v>69</v>
      </c>
    </row>
    <row r="55" ht="11.25">
      <c r="A55" s="7"/>
    </row>
    <row r="66" ht="11.25">
      <c r="D66" s="54"/>
    </row>
  </sheetData>
  <printOptions/>
  <pageMargins left="0.75" right="0.75" top="1" bottom="1" header="0.5" footer="0.5"/>
  <pageSetup fitToHeight="1" fitToWidth="1" horizontalDpi="300" verticalDpi="300" orientation="portrait" scale="93" r:id="rId2"/>
  <drawing r:id="rId1"/>
</worksheet>
</file>

<file path=xl/worksheets/sheet5.xml><?xml version="1.0" encoding="utf-8"?>
<worksheet xmlns="http://schemas.openxmlformats.org/spreadsheetml/2006/main" xmlns:r="http://schemas.openxmlformats.org/officeDocument/2006/relationships">
  <dimension ref="A1:M559"/>
  <sheetViews>
    <sheetView zoomScale="75" zoomScaleNormal="75" workbookViewId="0" topLeftCell="A1">
      <selection activeCell="B3" sqref="B3"/>
    </sheetView>
  </sheetViews>
  <sheetFormatPr defaultColWidth="9.140625" defaultRowHeight="12.75"/>
  <cols>
    <col min="1" max="1" width="4.57421875" style="5" customWidth="1"/>
    <col min="2" max="2" width="11.57421875" style="2" customWidth="1"/>
    <col min="3" max="3" width="14.7109375" style="2" customWidth="1"/>
    <col min="4" max="5" width="11.7109375" style="2" customWidth="1"/>
    <col min="6" max="6" width="11.57421875" style="2" customWidth="1"/>
    <col min="7" max="8" width="10.00390625" style="2" customWidth="1"/>
    <col min="9" max="9" width="4.57421875" style="2" customWidth="1"/>
    <col min="10" max="10" width="0.71875" style="31" customWidth="1"/>
    <col min="11" max="11" width="10.140625" style="2" customWidth="1"/>
    <col min="12" max="12" width="10.421875" style="2" customWidth="1"/>
    <col min="13" max="13" width="9.28125" style="2" bestFit="1" customWidth="1"/>
    <col min="14" max="16384" width="9.140625" style="2" customWidth="1"/>
  </cols>
  <sheetData>
    <row r="1" ht="11.25">
      <c r="A1" s="1" t="s">
        <v>0</v>
      </c>
    </row>
    <row r="2" ht="11.25">
      <c r="A2" s="1" t="s">
        <v>1</v>
      </c>
    </row>
    <row r="3" spans="1:3" ht="11.25">
      <c r="A3" s="50"/>
      <c r="B3" s="31"/>
      <c r="C3" s="31"/>
    </row>
    <row r="5" ht="11.25">
      <c r="A5" s="5" t="s">
        <v>92</v>
      </c>
    </row>
    <row r="8" spans="1:2" ht="11.25">
      <c r="A8" s="5" t="s">
        <v>93</v>
      </c>
      <c r="B8" s="6" t="s">
        <v>94</v>
      </c>
    </row>
    <row r="12" ht="11.25">
      <c r="K12" s="72"/>
    </row>
    <row r="25" spans="1:2" ht="11.25">
      <c r="A25" s="5" t="s">
        <v>95</v>
      </c>
      <c r="B25" s="6" t="s">
        <v>96</v>
      </c>
    </row>
    <row r="31" spans="1:2" ht="11.25">
      <c r="A31" s="5" t="s">
        <v>97</v>
      </c>
      <c r="B31" s="6" t="s">
        <v>98</v>
      </c>
    </row>
    <row r="32" spans="1:2" ht="11.25">
      <c r="A32" s="73"/>
      <c r="B32" s="6"/>
    </row>
    <row r="33" spans="1:3" ht="12.75">
      <c r="A33" s="73"/>
      <c r="B33" s="74" t="s">
        <v>99</v>
      </c>
      <c r="C33" s="31"/>
    </row>
    <row r="34" spans="1:3" ht="11.25">
      <c r="A34" s="73"/>
      <c r="B34" s="31"/>
      <c r="C34" s="31"/>
    </row>
    <row r="35" spans="2:3" ht="11.25">
      <c r="B35" s="31"/>
      <c r="C35" s="31"/>
    </row>
    <row r="36" spans="1:2" ht="11.25">
      <c r="A36" s="5" t="s">
        <v>100</v>
      </c>
      <c r="B36" s="6" t="s">
        <v>101</v>
      </c>
    </row>
    <row r="43" spans="1:2" ht="11.25">
      <c r="A43" s="5" t="s">
        <v>102</v>
      </c>
      <c r="B43" s="6" t="s">
        <v>103</v>
      </c>
    </row>
    <row r="45" ht="12.75">
      <c r="B45" s="75" t="s">
        <v>104</v>
      </c>
    </row>
    <row r="49" spans="1:2" ht="11.25">
      <c r="A49" s="5" t="s">
        <v>105</v>
      </c>
      <c r="B49" s="33" t="s">
        <v>106</v>
      </c>
    </row>
    <row r="56" spans="1:2" s="31" customFormat="1" ht="11.25">
      <c r="A56" s="48" t="s">
        <v>107</v>
      </c>
      <c r="B56" s="33" t="s">
        <v>108</v>
      </c>
    </row>
    <row r="57" s="31" customFormat="1" ht="11.25" customHeight="1">
      <c r="A57" s="48"/>
    </row>
    <row r="58" s="31" customFormat="1" ht="11.25">
      <c r="A58" s="48"/>
    </row>
    <row r="59" s="31" customFormat="1" ht="11.25">
      <c r="A59" s="48"/>
    </row>
    <row r="60" s="31" customFormat="1" ht="11.25">
      <c r="A60" s="48"/>
    </row>
    <row r="61" s="31" customFormat="1" ht="11.25">
      <c r="A61" s="48"/>
    </row>
    <row r="62" s="31" customFormat="1" ht="11.25">
      <c r="A62" s="48"/>
    </row>
    <row r="63" s="31" customFormat="1" ht="11.25">
      <c r="A63" s="48"/>
    </row>
    <row r="66" s="31" customFormat="1" ht="11.25">
      <c r="A66" s="48"/>
    </row>
    <row r="67" spans="1:8" s="31" customFormat="1" ht="11.25">
      <c r="A67" s="48" t="s">
        <v>109</v>
      </c>
      <c r="B67" s="33" t="s">
        <v>110</v>
      </c>
      <c r="H67" s="41"/>
    </row>
    <row r="68" s="31" customFormat="1" ht="11.25"/>
    <row r="69" spans="1:9" s="31" customFormat="1" ht="11.25">
      <c r="A69" s="48"/>
      <c r="B69" s="76"/>
      <c r="D69" s="77"/>
      <c r="E69" s="77"/>
      <c r="F69" s="77"/>
      <c r="G69" s="77"/>
      <c r="H69" s="127" t="s">
        <v>111</v>
      </c>
      <c r="I69" s="127"/>
    </row>
    <row r="70" spans="1:9" s="31" customFormat="1" ht="11.25">
      <c r="A70" s="48"/>
      <c r="B70" s="76"/>
      <c r="D70" s="77"/>
      <c r="E70" s="77"/>
      <c r="F70" s="128" t="s">
        <v>16</v>
      </c>
      <c r="G70" s="128"/>
      <c r="H70" s="128" t="s">
        <v>112</v>
      </c>
      <c r="I70" s="128"/>
    </row>
    <row r="71" spans="1:10" s="31" customFormat="1" ht="11.25">
      <c r="A71" s="48"/>
      <c r="B71" s="79"/>
      <c r="C71" s="41"/>
      <c r="D71" s="80"/>
      <c r="E71" s="80"/>
      <c r="F71" s="81"/>
      <c r="G71" s="78"/>
      <c r="H71" s="78"/>
      <c r="I71" s="78"/>
      <c r="J71" s="41"/>
    </row>
    <row r="72" spans="1:10" s="31" customFormat="1" ht="11.25">
      <c r="A72" s="48"/>
      <c r="B72" s="79"/>
      <c r="C72" s="41"/>
      <c r="D72" s="80"/>
      <c r="E72" s="80"/>
      <c r="F72" s="81"/>
      <c r="G72" s="78"/>
      <c r="H72" s="78"/>
      <c r="I72" s="78"/>
      <c r="J72" s="41"/>
    </row>
    <row r="73" spans="1:10" s="31" customFormat="1" ht="11.25">
      <c r="A73" s="48"/>
      <c r="B73" s="79"/>
      <c r="C73" s="41"/>
      <c r="D73" s="80"/>
      <c r="E73" s="80"/>
      <c r="F73" s="81"/>
      <c r="G73" s="78"/>
      <c r="H73" s="78"/>
      <c r="I73" s="78"/>
      <c r="J73" s="41"/>
    </row>
    <row r="74" spans="1:10" s="31" customFormat="1" ht="11.25">
      <c r="A74" s="48"/>
      <c r="B74" s="79"/>
      <c r="C74" s="41"/>
      <c r="D74" s="80"/>
      <c r="E74" s="80"/>
      <c r="F74" s="81"/>
      <c r="G74" s="78"/>
      <c r="H74" s="78"/>
      <c r="I74" s="78"/>
      <c r="J74" s="41"/>
    </row>
    <row r="75" spans="1:10" s="31" customFormat="1" ht="11.25">
      <c r="A75" s="48"/>
      <c r="B75" s="79"/>
      <c r="C75" s="41"/>
      <c r="D75" s="80"/>
      <c r="E75" s="80"/>
      <c r="F75" s="81"/>
      <c r="G75" s="78"/>
      <c r="H75" s="78"/>
      <c r="I75" s="78"/>
      <c r="J75" s="41"/>
    </row>
    <row r="76" spans="1:10" s="31" customFormat="1" ht="11.25">
      <c r="A76" s="48"/>
      <c r="B76" s="79"/>
      <c r="C76" s="41"/>
      <c r="D76" s="80"/>
      <c r="E76" s="80"/>
      <c r="F76" s="81"/>
      <c r="G76" s="78"/>
      <c r="H76" s="78"/>
      <c r="I76" s="78"/>
      <c r="J76" s="41"/>
    </row>
    <row r="77" spans="1:10" s="31" customFormat="1" ht="12.75" customHeight="1">
      <c r="A77" s="48"/>
      <c r="B77" s="82"/>
      <c r="C77" s="41"/>
      <c r="D77" s="80"/>
      <c r="E77" s="129" t="s">
        <v>113</v>
      </c>
      <c r="F77" s="129"/>
      <c r="G77" s="129" t="s">
        <v>114</v>
      </c>
      <c r="H77" s="129"/>
      <c r="I77" s="78"/>
      <c r="J77" s="41"/>
    </row>
    <row r="78" spans="1:10" s="31" customFormat="1" ht="38.25">
      <c r="A78" s="48"/>
      <c r="B78" s="130" t="s">
        <v>115</v>
      </c>
      <c r="C78" s="130"/>
      <c r="D78" s="130"/>
      <c r="E78" s="83" t="s">
        <v>16</v>
      </c>
      <c r="F78" s="84" t="s">
        <v>116</v>
      </c>
      <c r="G78" s="83" t="s">
        <v>16</v>
      </c>
      <c r="H78" s="84" t="s">
        <v>116</v>
      </c>
      <c r="I78" s="78"/>
      <c r="J78" s="41"/>
    </row>
    <row r="79" spans="1:10" s="31" customFormat="1" ht="12.75">
      <c r="A79" s="48"/>
      <c r="B79" s="82"/>
      <c r="C79" s="41"/>
      <c r="D79" s="80"/>
      <c r="E79" s="85" t="s">
        <v>117</v>
      </c>
      <c r="F79" s="85" t="s">
        <v>117</v>
      </c>
      <c r="G79" s="85" t="s">
        <v>117</v>
      </c>
      <c r="H79" s="85" t="s">
        <v>117</v>
      </c>
      <c r="I79" s="78"/>
      <c r="J79" s="41"/>
    </row>
    <row r="80" spans="1:10" s="31" customFormat="1" ht="12.75">
      <c r="A80" s="48"/>
      <c r="B80" s="82" t="s">
        <v>118</v>
      </c>
      <c r="C80" s="41"/>
      <c r="D80" s="80"/>
      <c r="E80" s="86">
        <v>22632.899039999982</v>
      </c>
      <c r="F80" s="86">
        <v>2274.92189099998</v>
      </c>
      <c r="G80" s="86">
        <v>22448.839</v>
      </c>
      <c r="H80" s="86">
        <v>2779.75</v>
      </c>
      <c r="I80" s="78"/>
      <c r="J80" s="41"/>
    </row>
    <row r="81" spans="1:10" s="31" customFormat="1" ht="12.75">
      <c r="A81" s="48"/>
      <c r="B81" s="82" t="s">
        <v>119</v>
      </c>
      <c r="C81" s="41"/>
      <c r="D81" s="80"/>
      <c r="E81" s="86">
        <v>2334.4267999999997</v>
      </c>
      <c r="F81" s="87">
        <v>111.02503999999998</v>
      </c>
      <c r="G81" s="86">
        <v>571.161</v>
      </c>
      <c r="H81" s="86">
        <v>42.25</v>
      </c>
      <c r="I81" s="78"/>
      <c r="J81" s="41"/>
    </row>
    <row r="82" spans="1:10" s="31" customFormat="1" ht="12.75">
      <c r="A82" s="48"/>
      <c r="B82" s="82" t="s">
        <v>120</v>
      </c>
      <c r="C82" s="41"/>
      <c r="D82" s="80"/>
      <c r="E82" s="86">
        <v>0</v>
      </c>
      <c r="F82" s="87">
        <v>-108.13319</v>
      </c>
      <c r="G82" s="86">
        <v>0</v>
      </c>
      <c r="H82" s="86">
        <v>0</v>
      </c>
      <c r="I82" s="78"/>
      <c r="J82" s="41"/>
    </row>
    <row r="83" spans="1:10" s="31" customFormat="1" ht="12.75">
      <c r="A83" s="48"/>
      <c r="B83" s="82" t="s">
        <v>212</v>
      </c>
      <c r="C83" s="41"/>
      <c r="D83" s="80"/>
      <c r="E83" s="86">
        <v>0</v>
      </c>
      <c r="F83" s="87">
        <v>-5.986</v>
      </c>
      <c r="G83" s="86">
        <v>0</v>
      </c>
      <c r="H83" s="86">
        <v>0</v>
      </c>
      <c r="I83" s="78"/>
      <c r="J83" s="41"/>
    </row>
    <row r="84" spans="1:10" s="31" customFormat="1" ht="13.5" thickBot="1">
      <c r="A84" s="48"/>
      <c r="B84" s="82"/>
      <c r="C84" s="41"/>
      <c r="D84" s="80"/>
      <c r="E84" s="88">
        <f>SUM(E80:E83)</f>
        <v>24967.325839999983</v>
      </c>
      <c r="F84" s="88">
        <f>SUM(F80:F83)</f>
        <v>2271.82774099998</v>
      </c>
      <c r="G84" s="88">
        <f>SUM(G80:G83)</f>
        <v>23020</v>
      </c>
      <c r="H84" s="88">
        <f>SUM(H80:H83)</f>
        <v>2822</v>
      </c>
      <c r="I84" s="78"/>
      <c r="J84" s="41"/>
    </row>
    <row r="85" spans="1:10" s="31" customFormat="1" ht="13.5" thickTop="1">
      <c r="A85" s="48"/>
      <c r="B85" s="82"/>
      <c r="C85" s="41"/>
      <c r="D85" s="80"/>
      <c r="E85" s="86"/>
      <c r="F85" s="87"/>
      <c r="G85" s="86"/>
      <c r="H85" s="86"/>
      <c r="I85" s="78"/>
      <c r="J85" s="41"/>
    </row>
    <row r="86" spans="1:10" s="31" customFormat="1" ht="12.75" customHeight="1">
      <c r="A86" s="48"/>
      <c r="B86" s="89" t="s">
        <v>121</v>
      </c>
      <c r="C86" s="41"/>
      <c r="D86" s="80"/>
      <c r="E86" s="86"/>
      <c r="G86" s="129" t="s">
        <v>122</v>
      </c>
      <c r="H86" s="129"/>
      <c r="I86" s="78"/>
      <c r="J86" s="41"/>
    </row>
    <row r="87" spans="1:10" s="31" customFormat="1" ht="12.75" customHeight="1">
      <c r="A87" s="48"/>
      <c r="B87" s="89"/>
      <c r="C87" s="41"/>
      <c r="D87" s="80"/>
      <c r="E87" s="86"/>
      <c r="G87" s="83" t="s">
        <v>123</v>
      </c>
      <c r="H87" s="83" t="s">
        <v>124</v>
      </c>
      <c r="I87" s="78"/>
      <c r="J87" s="41"/>
    </row>
    <row r="88" spans="1:10" s="31" customFormat="1" ht="12.75" customHeight="1">
      <c r="A88" s="48"/>
      <c r="B88" s="89"/>
      <c r="C88" s="41"/>
      <c r="D88" s="80"/>
      <c r="E88" s="86"/>
      <c r="G88" s="85" t="s">
        <v>117</v>
      </c>
      <c r="H88" s="85" t="s">
        <v>117</v>
      </c>
      <c r="I88" s="78"/>
      <c r="J88" s="41"/>
    </row>
    <row r="89" spans="1:10" s="31" customFormat="1" ht="12.75">
      <c r="A89" s="48"/>
      <c r="B89" s="82" t="s">
        <v>118</v>
      </c>
      <c r="C89" s="41"/>
      <c r="D89" s="80"/>
      <c r="E89" s="86"/>
      <c r="F89" s="87"/>
      <c r="G89" s="86">
        <v>97682.63450999999</v>
      </c>
      <c r="H89" s="86">
        <v>25969.508</v>
      </c>
      <c r="I89" s="78"/>
      <c r="J89" s="41"/>
    </row>
    <row r="90" spans="1:10" s="31" customFormat="1" ht="12.75">
      <c r="A90" s="48"/>
      <c r="B90" s="82" t="s">
        <v>119</v>
      </c>
      <c r="C90" s="41"/>
      <c r="D90" s="80"/>
      <c r="E90" s="86"/>
      <c r="F90" s="87"/>
      <c r="G90" s="86">
        <v>115.52413</v>
      </c>
      <c r="H90" s="86">
        <v>10.19848</v>
      </c>
      <c r="I90" s="78"/>
      <c r="J90" s="41"/>
    </row>
    <row r="91" spans="1:10" s="31" customFormat="1" ht="12.75">
      <c r="A91" s="48"/>
      <c r="B91" s="82" t="s">
        <v>120</v>
      </c>
      <c r="C91" s="41"/>
      <c r="D91" s="80"/>
      <c r="E91" s="86"/>
      <c r="F91" s="87"/>
      <c r="G91" s="86">
        <v>7956.110860000001</v>
      </c>
      <c r="H91" s="86">
        <v>7566.74405</v>
      </c>
      <c r="I91" s="78"/>
      <c r="J91" s="41"/>
    </row>
    <row r="92" spans="1:10" s="31" customFormat="1" ht="12.75">
      <c r="A92" s="48"/>
      <c r="B92" s="82" t="s">
        <v>212</v>
      </c>
      <c r="C92" s="41"/>
      <c r="D92" s="80"/>
      <c r="E92" s="86"/>
      <c r="F92" s="87"/>
      <c r="G92" s="86">
        <v>10049.77025</v>
      </c>
      <c r="H92" s="86">
        <v>4765.88926</v>
      </c>
      <c r="I92" s="78"/>
      <c r="J92" s="41"/>
    </row>
    <row r="93" spans="1:10" s="31" customFormat="1" ht="13.5" thickBot="1">
      <c r="A93" s="48"/>
      <c r="B93" s="82"/>
      <c r="C93" s="41"/>
      <c r="D93" s="80"/>
      <c r="E93" s="86"/>
      <c r="F93" s="87"/>
      <c r="G93" s="88">
        <f>SUM(G89:G92)</f>
        <v>115804.03975</v>
      </c>
      <c r="H93" s="88">
        <f>SUM(H89:H92)</f>
        <v>38312.33979</v>
      </c>
      <c r="I93" s="78"/>
      <c r="J93" s="41"/>
    </row>
    <row r="94" spans="1:10" s="31" customFormat="1" ht="12" thickTop="1">
      <c r="A94" s="48"/>
      <c r="B94" s="79"/>
      <c r="C94" s="41"/>
      <c r="D94" s="80"/>
      <c r="E94" s="80"/>
      <c r="F94" s="81"/>
      <c r="G94" s="78"/>
      <c r="H94" s="78"/>
      <c r="I94" s="78"/>
      <c r="J94" s="41"/>
    </row>
    <row r="95" spans="1:10" s="31" customFormat="1" ht="12.75">
      <c r="A95" s="90" t="s">
        <v>125</v>
      </c>
      <c r="B95" s="82" t="s">
        <v>126</v>
      </c>
      <c r="C95" s="41"/>
      <c r="D95" s="80"/>
      <c r="E95" s="80"/>
      <c r="F95" s="81"/>
      <c r="G95" s="78"/>
      <c r="H95" s="78"/>
      <c r="I95" s="78"/>
      <c r="J95" s="41"/>
    </row>
    <row r="96" spans="1:10" s="31" customFormat="1" ht="12.75">
      <c r="A96" s="90" t="s">
        <v>127</v>
      </c>
      <c r="B96" s="82" t="s">
        <v>128</v>
      </c>
      <c r="C96" s="41"/>
      <c r="D96" s="80"/>
      <c r="E96" s="80"/>
      <c r="F96" s="81"/>
      <c r="G96" s="78"/>
      <c r="H96" s="78"/>
      <c r="I96" s="78"/>
      <c r="J96" s="41"/>
    </row>
    <row r="97" spans="1:9" s="31" customFormat="1" ht="11.25">
      <c r="A97" s="48"/>
      <c r="B97" s="76"/>
      <c r="D97" s="77"/>
      <c r="E97" s="77"/>
      <c r="F97" s="77"/>
      <c r="G97" s="77"/>
      <c r="H97" s="127"/>
      <c r="I97" s="127"/>
    </row>
    <row r="98" spans="1:9" s="31" customFormat="1" ht="11.25">
      <c r="A98" s="48"/>
      <c r="B98" s="76"/>
      <c r="D98" s="77"/>
      <c r="E98" s="77"/>
      <c r="F98" s="128"/>
      <c r="G98" s="128"/>
      <c r="H98" s="128"/>
      <c r="I98" s="128"/>
    </row>
    <row r="99" spans="1:10" s="31" customFormat="1" ht="11.25">
      <c r="A99" s="48"/>
      <c r="B99" s="79"/>
      <c r="C99" s="41"/>
      <c r="D99" s="80"/>
      <c r="E99" s="80"/>
      <c r="F99" s="81"/>
      <c r="G99" s="78"/>
      <c r="H99" s="78"/>
      <c r="I99" s="78"/>
      <c r="J99" s="41"/>
    </row>
    <row r="100" spans="1:10" s="31" customFormat="1" ht="11.25">
      <c r="A100" s="48"/>
      <c r="B100" s="79"/>
      <c r="C100" s="41"/>
      <c r="D100" s="80"/>
      <c r="E100" s="80"/>
      <c r="F100" s="81"/>
      <c r="G100" s="78"/>
      <c r="H100" s="78"/>
      <c r="I100" s="78"/>
      <c r="J100" s="41"/>
    </row>
    <row r="101" spans="1:10" s="31" customFormat="1" ht="11.25">
      <c r="A101" s="48"/>
      <c r="B101" s="79"/>
      <c r="C101" s="41"/>
      <c r="D101" s="80"/>
      <c r="E101" s="80"/>
      <c r="F101" s="81"/>
      <c r="G101" s="78"/>
      <c r="H101" s="78"/>
      <c r="I101" s="78"/>
      <c r="J101" s="41"/>
    </row>
    <row r="102" spans="1:10" s="31" customFormat="1" ht="11.25">
      <c r="A102" s="48"/>
      <c r="B102" s="79"/>
      <c r="C102" s="41"/>
      <c r="D102" s="80"/>
      <c r="E102" s="80"/>
      <c r="F102" s="81"/>
      <c r="G102" s="78"/>
      <c r="H102" s="78"/>
      <c r="I102" s="78"/>
      <c r="J102" s="41"/>
    </row>
    <row r="103" spans="1:10" s="31" customFormat="1" ht="11.25">
      <c r="A103" s="48"/>
      <c r="B103" s="79"/>
      <c r="C103" s="41"/>
      <c r="D103" s="80"/>
      <c r="E103" s="80"/>
      <c r="F103" s="81"/>
      <c r="G103" s="78"/>
      <c r="H103" s="78"/>
      <c r="I103" s="78"/>
      <c r="J103" s="41"/>
    </row>
    <row r="104" spans="1:10" s="31" customFormat="1" ht="11.25">
      <c r="A104" s="48"/>
      <c r="B104" s="79"/>
      <c r="C104" s="41"/>
      <c r="D104" s="80"/>
      <c r="E104" s="80"/>
      <c r="F104" s="81"/>
      <c r="G104" s="78"/>
      <c r="H104" s="78"/>
      <c r="I104" s="78"/>
      <c r="J104" s="41"/>
    </row>
    <row r="105" spans="1:10" s="31" customFormat="1" ht="11.25">
      <c r="A105" s="48"/>
      <c r="B105" s="79"/>
      <c r="C105" s="41"/>
      <c r="D105" s="80"/>
      <c r="E105" s="80"/>
      <c r="F105" s="81"/>
      <c r="G105" s="78"/>
      <c r="H105" s="78"/>
      <c r="I105" s="78"/>
      <c r="J105" s="41"/>
    </row>
    <row r="106" spans="1:8" s="31" customFormat="1" ht="12.75">
      <c r="A106" s="48"/>
      <c r="B106" s="79"/>
      <c r="G106" s="85" t="s">
        <v>129</v>
      </c>
      <c r="H106" s="85" t="s">
        <v>8</v>
      </c>
    </row>
    <row r="107" spans="1:8" s="31" customFormat="1" ht="12.75">
      <c r="A107" s="48"/>
      <c r="B107" s="79"/>
      <c r="G107" s="85" t="s">
        <v>10</v>
      </c>
      <c r="H107" s="85" t="s">
        <v>11</v>
      </c>
    </row>
    <row r="108" spans="1:8" s="31" customFormat="1" ht="12.75">
      <c r="A108" s="48"/>
      <c r="B108" s="79"/>
      <c r="G108" s="85" t="s">
        <v>13</v>
      </c>
      <c r="H108" s="85" t="s">
        <v>13</v>
      </c>
    </row>
    <row r="109" spans="1:8" s="31" customFormat="1" ht="12.75">
      <c r="A109" s="48"/>
      <c r="B109" s="82"/>
      <c r="G109" s="85" t="s">
        <v>117</v>
      </c>
      <c r="H109" s="85" t="s">
        <v>117</v>
      </c>
    </row>
    <row r="110" spans="1:8" s="31" customFormat="1" ht="12.75">
      <c r="A110" s="48"/>
      <c r="B110" s="82" t="s">
        <v>130</v>
      </c>
      <c r="G110" s="91">
        <v>8949.666120000016</v>
      </c>
      <c r="H110" s="92">
        <v>33908.282660000004</v>
      </c>
    </row>
    <row r="111" spans="1:8" s="31" customFormat="1" ht="12.75">
      <c r="A111" s="48"/>
      <c r="B111" s="82" t="s">
        <v>131</v>
      </c>
      <c r="G111" s="91">
        <v>5188.207579999998</v>
      </c>
      <c r="H111" s="92">
        <v>21013.93979</v>
      </c>
    </row>
    <row r="112" spans="1:8" s="31" customFormat="1" ht="12.75">
      <c r="A112" s="48"/>
      <c r="B112" s="82" t="s">
        <v>132</v>
      </c>
      <c r="G112" s="91">
        <v>6883.166300000001</v>
      </c>
      <c r="H112" s="92">
        <v>18403.97368</v>
      </c>
    </row>
    <row r="113" spans="1:8" s="31" customFormat="1" ht="12.75">
      <c r="A113" s="48"/>
      <c r="B113" s="82" t="s">
        <v>133</v>
      </c>
      <c r="G113" s="91">
        <v>2945.3416899999993</v>
      </c>
      <c r="H113" s="92">
        <v>13355.56675</v>
      </c>
    </row>
    <row r="114" spans="1:8" s="31" customFormat="1" ht="12.75">
      <c r="A114" s="48"/>
      <c r="B114" s="82" t="s">
        <v>134</v>
      </c>
      <c r="G114" s="91">
        <v>629.2717799999994</v>
      </c>
      <c r="H114" s="92">
        <v>9926.92295</v>
      </c>
    </row>
    <row r="115" spans="1:8" s="31" customFormat="1" ht="12.75">
      <c r="A115" s="48"/>
      <c r="B115" s="82" t="s">
        <v>135</v>
      </c>
      <c r="G115" s="91">
        <v>371.6723700000001</v>
      </c>
      <c r="H115" s="92">
        <v>1492.882</v>
      </c>
    </row>
    <row r="116" spans="1:8" s="31" customFormat="1" ht="13.5" thickBot="1">
      <c r="A116" s="48"/>
      <c r="B116" s="82"/>
      <c r="G116" s="93">
        <f>SUM(G110:G115)</f>
        <v>24967.325840000016</v>
      </c>
      <c r="H116" s="93">
        <f>SUM(H110:H115)</f>
        <v>98101.56783</v>
      </c>
    </row>
    <row r="117" spans="1:10" s="31" customFormat="1" ht="12" thickTop="1">
      <c r="A117" s="48"/>
      <c r="B117" s="79"/>
      <c r="C117" s="41"/>
      <c r="D117" s="80"/>
      <c r="E117" s="80"/>
      <c r="F117" s="81"/>
      <c r="G117" s="78"/>
      <c r="H117" s="78"/>
      <c r="I117" s="78"/>
      <c r="J117" s="41"/>
    </row>
    <row r="118" spans="1:10" s="31" customFormat="1" ht="12.75">
      <c r="A118" s="48"/>
      <c r="B118" s="82"/>
      <c r="C118" s="41"/>
      <c r="D118" s="78"/>
      <c r="E118" s="78"/>
      <c r="F118" s="78"/>
      <c r="G118" s="78"/>
      <c r="H118" s="78"/>
      <c r="I118" s="78"/>
      <c r="J118" s="41"/>
    </row>
    <row r="119" spans="1:10" s="31" customFormat="1" ht="12.75">
      <c r="A119" s="48"/>
      <c r="B119" s="82"/>
      <c r="C119" s="41"/>
      <c r="D119" s="78"/>
      <c r="E119" s="78"/>
      <c r="F119" s="78"/>
      <c r="G119" s="78"/>
      <c r="H119" s="78"/>
      <c r="I119" s="78"/>
      <c r="J119" s="41"/>
    </row>
    <row r="120" spans="1:10" s="31" customFormat="1" ht="12.75">
      <c r="A120" s="48"/>
      <c r="B120" s="82"/>
      <c r="C120" s="41"/>
      <c r="D120" s="78"/>
      <c r="E120" s="78"/>
      <c r="F120" s="78"/>
      <c r="G120" s="78"/>
      <c r="H120" s="78"/>
      <c r="I120" s="78"/>
      <c r="J120" s="41"/>
    </row>
    <row r="121" spans="1:10" s="31" customFormat="1" ht="12.75">
      <c r="A121" s="48"/>
      <c r="B121" s="82"/>
      <c r="C121" s="41"/>
      <c r="D121" s="78"/>
      <c r="E121" s="78"/>
      <c r="F121" s="78"/>
      <c r="G121" s="78"/>
      <c r="H121" s="78"/>
      <c r="I121" s="78"/>
      <c r="J121" s="41"/>
    </row>
    <row r="122" spans="1:10" s="31" customFormat="1" ht="12.75">
      <c r="A122" s="48"/>
      <c r="B122" s="82"/>
      <c r="C122" s="41"/>
      <c r="D122" s="78"/>
      <c r="E122" s="78"/>
      <c r="F122" s="78"/>
      <c r="G122" s="78"/>
      <c r="H122" s="78"/>
      <c r="I122" s="78"/>
      <c r="J122" s="41"/>
    </row>
    <row r="123" spans="1:7" ht="11.25">
      <c r="A123" s="5" t="s">
        <v>136</v>
      </c>
      <c r="B123" s="6" t="s">
        <v>137</v>
      </c>
      <c r="G123" s="94"/>
    </row>
    <row r="130" spans="1:4" ht="11.25">
      <c r="A130" s="5" t="s">
        <v>138</v>
      </c>
      <c r="B130" s="6" t="s">
        <v>139</v>
      </c>
      <c r="D130" s="2" t="s">
        <v>140</v>
      </c>
    </row>
    <row r="136" spans="1:5" ht="11.25">
      <c r="A136" s="48" t="s">
        <v>141</v>
      </c>
      <c r="B136" s="33" t="s">
        <v>142</v>
      </c>
      <c r="C136" s="31"/>
      <c r="D136" s="31"/>
      <c r="E136" s="31"/>
    </row>
    <row r="137" spans="1:5" ht="11.25">
      <c r="A137" s="48"/>
      <c r="B137" s="31"/>
      <c r="C137" s="31"/>
      <c r="D137" s="31"/>
      <c r="E137" s="31"/>
    </row>
    <row r="173" spans="1:2" s="95" customFormat="1" ht="11.25">
      <c r="A173" s="48" t="s">
        <v>143</v>
      </c>
      <c r="B173" s="33" t="s">
        <v>144</v>
      </c>
    </row>
    <row r="174" spans="1:2" s="95" customFormat="1" ht="11.25">
      <c r="A174" s="48"/>
      <c r="B174" s="33"/>
    </row>
    <row r="175" s="95" customFormat="1" ht="11.25">
      <c r="A175" s="96"/>
    </row>
    <row r="176" s="95" customFormat="1" ht="11.25">
      <c r="A176" s="96"/>
    </row>
    <row r="177" s="95" customFormat="1" ht="11.25">
      <c r="A177" s="96"/>
    </row>
    <row r="178" s="95" customFormat="1" ht="11.25">
      <c r="A178" s="96"/>
    </row>
    <row r="179" s="95" customFormat="1" ht="11.25">
      <c r="A179" s="96"/>
    </row>
    <row r="180" s="95" customFormat="1" ht="11.25">
      <c r="A180" s="96"/>
    </row>
    <row r="181" s="95" customFormat="1" ht="11.25">
      <c r="A181" s="96"/>
    </row>
    <row r="182" s="95" customFormat="1" ht="11.25">
      <c r="A182" s="96"/>
    </row>
    <row r="183" s="95" customFormat="1" ht="11.25">
      <c r="A183" s="96"/>
    </row>
    <row r="184" s="95" customFormat="1" ht="11.25">
      <c r="A184" s="96"/>
    </row>
    <row r="185" s="95" customFormat="1" ht="11.25">
      <c r="A185" s="96"/>
    </row>
    <row r="186" spans="1:2" s="31" customFormat="1" ht="11.25">
      <c r="A186" s="48" t="s">
        <v>145</v>
      </c>
      <c r="B186" s="33" t="s">
        <v>146</v>
      </c>
    </row>
    <row r="187" s="31" customFormat="1" ht="11.25">
      <c r="A187" s="48"/>
    </row>
    <row r="188" spans="1:8" s="31" customFormat="1" ht="12.75">
      <c r="A188" s="48"/>
      <c r="B188" s="74" t="s">
        <v>147</v>
      </c>
      <c r="C188" s="74"/>
      <c r="D188" s="74"/>
      <c r="E188" s="74"/>
      <c r="F188" s="74"/>
      <c r="G188" s="74"/>
      <c r="H188" s="74"/>
    </row>
    <row r="189" spans="1:8" s="31" customFormat="1" ht="12.75">
      <c r="A189" s="48"/>
      <c r="B189" s="74"/>
      <c r="C189" s="74"/>
      <c r="D189" s="74"/>
      <c r="E189" s="74"/>
      <c r="F189" s="74"/>
      <c r="G189" s="74"/>
      <c r="H189" s="85" t="s">
        <v>148</v>
      </c>
    </row>
    <row r="190" spans="1:8" s="31" customFormat="1" ht="12.75">
      <c r="A190" s="48"/>
      <c r="B190" s="74"/>
      <c r="C190" s="74"/>
      <c r="D190" s="74"/>
      <c r="E190" s="74"/>
      <c r="F190" s="74"/>
      <c r="G190" s="74"/>
      <c r="H190" s="85" t="s">
        <v>13</v>
      </c>
    </row>
    <row r="191" spans="1:8" s="31" customFormat="1" ht="12.75">
      <c r="A191" s="48"/>
      <c r="B191" s="74"/>
      <c r="C191" s="74"/>
      <c r="D191" s="74"/>
      <c r="E191" s="74"/>
      <c r="F191" s="74"/>
      <c r="G191" s="74"/>
      <c r="H191" s="85" t="s">
        <v>15</v>
      </c>
    </row>
    <row r="192" spans="1:8" s="31" customFormat="1" ht="12.75">
      <c r="A192" s="48"/>
      <c r="B192" s="74" t="s">
        <v>149</v>
      </c>
      <c r="C192" s="74"/>
      <c r="D192" s="74"/>
      <c r="E192" s="74"/>
      <c r="F192" s="74"/>
      <c r="G192" s="74"/>
      <c r="H192" s="97">
        <v>2283.9816</v>
      </c>
    </row>
    <row r="193" spans="1:8" s="31" customFormat="1" ht="12.75">
      <c r="A193" s="48"/>
      <c r="B193" s="74" t="s">
        <v>150</v>
      </c>
      <c r="C193" s="74"/>
      <c r="D193" s="74"/>
      <c r="E193" s="74"/>
      <c r="F193" s="74"/>
      <c r="G193" s="74"/>
      <c r="H193" s="97">
        <v>0</v>
      </c>
    </row>
    <row r="194" spans="1:8" s="31" customFormat="1" ht="13.5" thickBot="1">
      <c r="A194" s="48"/>
      <c r="B194" s="74"/>
      <c r="C194" s="74"/>
      <c r="D194" s="74"/>
      <c r="E194" s="74"/>
      <c r="F194" s="74"/>
      <c r="G194" s="74"/>
      <c r="H194" s="93">
        <f>H192+H193</f>
        <v>2283.9816</v>
      </c>
    </row>
    <row r="195" spans="1:6" s="31" customFormat="1" ht="12" hidden="1" thickTop="1">
      <c r="A195" s="48"/>
      <c r="F195" s="32" t="s">
        <v>15</v>
      </c>
    </row>
    <row r="196" spans="1:2" s="31" customFormat="1" ht="12" hidden="1" thickTop="1">
      <c r="A196" s="48"/>
      <c r="B196" s="31" t="s">
        <v>39</v>
      </c>
    </row>
    <row r="197" spans="1:6" s="31" customFormat="1" ht="12" hidden="1" thickTop="1">
      <c r="A197" s="48"/>
      <c r="B197" s="98" t="s">
        <v>151</v>
      </c>
      <c r="F197" s="99">
        <v>1300</v>
      </c>
    </row>
    <row r="198" s="31" customFormat="1" ht="12" hidden="1" thickTop="1">
      <c r="A198" s="48"/>
    </row>
    <row r="199" s="31" customFormat="1" ht="12" thickTop="1">
      <c r="A199" s="48"/>
    </row>
    <row r="200" s="31" customFormat="1" ht="11.25">
      <c r="A200" s="48"/>
    </row>
    <row r="201" s="31" customFormat="1" ht="11.25">
      <c r="A201" s="48"/>
    </row>
    <row r="202" s="31" customFormat="1" ht="11.25">
      <c r="A202" s="48"/>
    </row>
    <row r="203" s="31" customFormat="1" ht="11.25">
      <c r="A203" s="48"/>
    </row>
    <row r="204" s="31" customFormat="1" ht="11.25">
      <c r="A204" s="48"/>
    </row>
    <row r="205" s="31" customFormat="1" ht="11.25">
      <c r="A205" s="48"/>
    </row>
    <row r="206" s="31" customFormat="1" ht="11.25">
      <c r="A206" s="48"/>
    </row>
    <row r="207" s="31" customFormat="1" ht="11.25">
      <c r="A207" s="48"/>
    </row>
    <row r="208" s="31" customFormat="1" ht="11.25">
      <c r="A208" s="48"/>
    </row>
    <row r="209" s="31" customFormat="1" ht="11.25">
      <c r="A209" s="48"/>
    </row>
    <row r="210" s="31" customFormat="1" ht="11.25">
      <c r="A210" s="48"/>
    </row>
    <row r="211" s="31" customFormat="1" ht="11.25">
      <c r="A211" s="48"/>
    </row>
    <row r="212" s="31" customFormat="1" ht="11.25">
      <c r="A212" s="48"/>
    </row>
    <row r="213" s="31" customFormat="1" ht="11.25">
      <c r="A213" s="48"/>
    </row>
    <row r="214" s="31" customFormat="1" ht="11.25">
      <c r="A214" s="48"/>
    </row>
    <row r="215" spans="2:6" ht="11.25">
      <c r="B215" s="31"/>
      <c r="C215" s="31"/>
      <c r="D215" s="31"/>
      <c r="E215" s="31"/>
      <c r="F215" s="31"/>
    </row>
    <row r="216" spans="2:6" ht="11.25">
      <c r="B216" s="31"/>
      <c r="C216" s="31"/>
      <c r="D216" s="31"/>
      <c r="E216" s="31"/>
      <c r="F216" s="31"/>
    </row>
    <row r="217" spans="2:6" ht="11.25">
      <c r="B217" s="31"/>
      <c r="C217" s="31"/>
      <c r="D217" s="31"/>
      <c r="E217" s="31"/>
      <c r="F217" s="31"/>
    </row>
    <row r="218" spans="2:6" ht="11.25">
      <c r="B218" s="31"/>
      <c r="C218" s="31"/>
      <c r="D218" s="31"/>
      <c r="E218" s="31"/>
      <c r="F218" s="31"/>
    </row>
    <row r="219" spans="2:6" ht="11.25">
      <c r="B219" s="31"/>
      <c r="C219" s="31"/>
      <c r="D219" s="31"/>
      <c r="E219" s="31"/>
      <c r="F219" s="31"/>
    </row>
    <row r="220" spans="2:6" ht="11.25">
      <c r="B220" s="31"/>
      <c r="C220" s="31"/>
      <c r="D220" s="31"/>
      <c r="E220" s="31"/>
      <c r="F220" s="31"/>
    </row>
    <row r="221" spans="2:6" ht="11.25">
      <c r="B221" s="31"/>
      <c r="C221" s="31"/>
      <c r="D221" s="31"/>
      <c r="E221" s="31"/>
      <c r="F221" s="31"/>
    </row>
    <row r="222" spans="2:6" ht="11.25">
      <c r="B222" s="31"/>
      <c r="C222" s="31"/>
      <c r="D222" s="31"/>
      <c r="E222" s="31"/>
      <c r="F222" s="31"/>
    </row>
    <row r="223" spans="2:6" ht="11.25">
      <c r="B223" s="31"/>
      <c r="C223" s="31"/>
      <c r="D223" s="31"/>
      <c r="E223" s="31"/>
      <c r="F223" s="31"/>
    </row>
    <row r="224" spans="2:6" ht="11.25">
      <c r="B224" s="31"/>
      <c r="C224" s="31"/>
      <c r="D224" s="31"/>
      <c r="E224" s="31"/>
      <c r="F224" s="31"/>
    </row>
    <row r="225" spans="2:6" ht="11.25">
      <c r="B225" s="31"/>
      <c r="C225" s="31"/>
      <c r="D225" s="31"/>
      <c r="E225" s="31"/>
      <c r="F225" s="31"/>
    </row>
    <row r="226" spans="2:6" ht="11.25">
      <c r="B226" s="31"/>
      <c r="C226" s="31"/>
      <c r="D226" s="31"/>
      <c r="E226" s="31"/>
      <c r="F226" s="31"/>
    </row>
    <row r="227" spans="2:6" ht="11.25">
      <c r="B227" s="31"/>
      <c r="C227" s="31"/>
      <c r="D227" s="31"/>
      <c r="E227" s="31"/>
      <c r="F227" s="31"/>
    </row>
    <row r="228" spans="2:6" ht="11.25">
      <c r="B228" s="31"/>
      <c r="C228" s="31"/>
      <c r="D228" s="31"/>
      <c r="E228" s="31"/>
      <c r="F228" s="31"/>
    </row>
    <row r="229" spans="2:6" ht="11.25">
      <c r="B229" s="31"/>
      <c r="C229" s="31"/>
      <c r="D229" s="31"/>
      <c r="E229" s="31"/>
      <c r="F229" s="31"/>
    </row>
    <row r="230" spans="2:6" ht="11.25">
      <c r="B230" s="31"/>
      <c r="C230" s="31"/>
      <c r="D230" s="31"/>
      <c r="E230" s="31"/>
      <c r="F230" s="31"/>
    </row>
    <row r="231" spans="2:6" ht="11.25">
      <c r="B231" s="31"/>
      <c r="C231" s="31"/>
      <c r="D231" s="31"/>
      <c r="E231" s="31"/>
      <c r="F231" s="31"/>
    </row>
    <row r="232" spans="2:6" ht="11.25">
      <c r="B232" s="31"/>
      <c r="C232" s="31"/>
      <c r="D232" s="31"/>
      <c r="E232" s="31"/>
      <c r="F232" s="31"/>
    </row>
    <row r="233" spans="2:6" ht="11.25">
      <c r="B233" s="31"/>
      <c r="C233" s="31"/>
      <c r="D233" s="31"/>
      <c r="E233" s="31"/>
      <c r="F233" s="31"/>
    </row>
    <row r="234" spans="2:6" ht="11.25">
      <c r="B234" s="31"/>
      <c r="C234" s="31"/>
      <c r="D234" s="31"/>
      <c r="E234" s="31"/>
      <c r="F234" s="31"/>
    </row>
    <row r="235" spans="2:6" ht="11.25">
      <c r="B235" s="31"/>
      <c r="C235" s="31"/>
      <c r="D235" s="31"/>
      <c r="E235" s="31"/>
      <c r="F235" s="31"/>
    </row>
    <row r="236" spans="2:6" ht="11.25">
      <c r="B236" s="31"/>
      <c r="C236" s="31"/>
      <c r="D236" s="31"/>
      <c r="E236" s="31"/>
      <c r="F236" s="31"/>
    </row>
    <row r="237" spans="2:6" ht="11.25">
      <c r="B237" s="31"/>
      <c r="C237" s="31"/>
      <c r="D237" s="31"/>
      <c r="E237" s="31"/>
      <c r="F237" s="31"/>
    </row>
    <row r="238" spans="2:6" ht="11.25">
      <c r="B238" s="31"/>
      <c r="C238" s="31"/>
      <c r="D238" s="31"/>
      <c r="E238" s="31"/>
      <c r="F238" s="31"/>
    </row>
    <row r="239" spans="2:6" ht="11.25">
      <c r="B239" s="31"/>
      <c r="C239" s="31"/>
      <c r="D239" s="31"/>
      <c r="E239" s="31"/>
      <c r="F239" s="31"/>
    </row>
    <row r="240" spans="2:6" ht="11.25">
      <c r="B240" s="31"/>
      <c r="C240" s="31"/>
      <c r="D240" s="31"/>
      <c r="E240" s="31"/>
      <c r="F240" s="31"/>
    </row>
    <row r="241" spans="2:6" ht="11.25">
      <c r="B241" s="31"/>
      <c r="C241" s="31"/>
      <c r="D241" s="31"/>
      <c r="E241" s="31"/>
      <c r="F241" s="31"/>
    </row>
    <row r="242" spans="2:6" ht="11.25">
      <c r="B242" s="31"/>
      <c r="C242" s="31"/>
      <c r="D242" s="31"/>
      <c r="E242" s="31"/>
      <c r="F242" s="31"/>
    </row>
    <row r="243" spans="2:6" ht="11.25">
      <c r="B243" s="31"/>
      <c r="C243" s="31"/>
      <c r="D243" s="31"/>
      <c r="E243" s="31"/>
      <c r="F243" s="31"/>
    </row>
    <row r="244" spans="2:6" ht="11.25">
      <c r="B244" s="31"/>
      <c r="C244" s="31"/>
      <c r="D244" s="31"/>
      <c r="E244" s="31"/>
      <c r="F244" s="31"/>
    </row>
    <row r="245" spans="2:6" ht="11.25">
      <c r="B245" s="31"/>
      <c r="C245" s="31"/>
      <c r="D245" s="31"/>
      <c r="E245" s="31"/>
      <c r="F245" s="31"/>
    </row>
    <row r="246" spans="2:6" ht="11.25">
      <c r="B246" s="31"/>
      <c r="C246" s="31"/>
      <c r="D246" s="31"/>
      <c r="E246" s="31"/>
      <c r="F246" s="31"/>
    </row>
    <row r="247" spans="2:6" ht="11.25">
      <c r="B247" s="31"/>
      <c r="C247" s="31"/>
      <c r="D247" s="31"/>
      <c r="E247" s="31"/>
      <c r="F247" s="31"/>
    </row>
    <row r="248" spans="2:6" ht="11.25">
      <c r="B248" s="31"/>
      <c r="C248" s="31"/>
      <c r="D248" s="31"/>
      <c r="E248" s="31"/>
      <c r="F248" s="31"/>
    </row>
    <row r="249" spans="2:6" ht="11.25">
      <c r="B249" s="31"/>
      <c r="C249" s="31"/>
      <c r="D249" s="31"/>
      <c r="E249" s="31"/>
      <c r="F249" s="31"/>
    </row>
    <row r="250" spans="2:6" ht="11.25">
      <c r="B250" s="31"/>
      <c r="C250" s="31"/>
      <c r="D250" s="31"/>
      <c r="E250" s="31"/>
      <c r="F250" s="31"/>
    </row>
    <row r="251" s="31" customFormat="1" ht="11.25">
      <c r="A251" s="48"/>
    </row>
    <row r="252" s="31" customFormat="1" ht="11.25">
      <c r="A252" s="48" t="s">
        <v>152</v>
      </c>
    </row>
    <row r="253" s="31" customFormat="1" ht="11.25">
      <c r="A253" s="48"/>
    </row>
    <row r="254" spans="1:2" s="31" customFormat="1" ht="11.25">
      <c r="A254" s="48" t="s">
        <v>153</v>
      </c>
      <c r="B254" s="33" t="s">
        <v>154</v>
      </c>
    </row>
    <row r="255" s="31" customFormat="1" ht="11.25">
      <c r="A255" s="48"/>
    </row>
    <row r="256" s="31" customFormat="1" ht="11.25">
      <c r="A256" s="48"/>
    </row>
    <row r="257" s="31" customFormat="1" ht="11.25">
      <c r="A257" s="48"/>
    </row>
    <row r="258" s="31" customFormat="1" ht="11.25">
      <c r="A258" s="48"/>
    </row>
    <row r="259" s="31" customFormat="1" ht="11.25">
      <c r="A259" s="48"/>
    </row>
    <row r="260" s="31" customFormat="1" ht="11.25">
      <c r="A260" s="48"/>
    </row>
    <row r="261" s="31" customFormat="1" ht="11.25">
      <c r="A261" s="48"/>
    </row>
    <row r="262" s="31" customFormat="1" ht="11.25">
      <c r="A262" s="48"/>
    </row>
    <row r="263" s="31" customFormat="1" ht="11.25">
      <c r="A263" s="48"/>
    </row>
    <row r="264" s="31" customFormat="1" ht="11.25">
      <c r="A264" s="48"/>
    </row>
    <row r="265" s="31" customFormat="1" ht="11.25">
      <c r="A265" s="48"/>
    </row>
    <row r="266" s="31" customFormat="1" ht="11.25">
      <c r="A266" s="48"/>
    </row>
    <row r="267" s="31" customFormat="1" ht="11.25">
      <c r="A267" s="48"/>
    </row>
    <row r="268" s="31" customFormat="1" ht="11.25">
      <c r="A268" s="48"/>
    </row>
    <row r="269" spans="1:2" s="31" customFormat="1" ht="11.25">
      <c r="A269" s="48"/>
      <c r="B269" s="33"/>
    </row>
    <row r="270" spans="1:2" s="31" customFormat="1" ht="11.25">
      <c r="A270" s="48"/>
      <c r="B270" s="33"/>
    </row>
    <row r="271" spans="1:2" s="31" customFormat="1" ht="11.25">
      <c r="A271" s="48"/>
      <c r="B271" s="33"/>
    </row>
    <row r="272" spans="1:2" s="31" customFormat="1" ht="11.25">
      <c r="A272" s="48"/>
      <c r="B272" s="33"/>
    </row>
    <row r="273" spans="1:2" s="31" customFormat="1" ht="11.25">
      <c r="A273" s="48"/>
      <c r="B273" s="33"/>
    </row>
    <row r="274" spans="1:2" s="31" customFormat="1" ht="11.25">
      <c r="A274" s="48"/>
      <c r="B274" s="33"/>
    </row>
    <row r="275" spans="1:2" s="31" customFormat="1" ht="11.25">
      <c r="A275" s="48"/>
      <c r="B275" s="33"/>
    </row>
    <row r="276" spans="1:2" s="31" customFormat="1" ht="11.25">
      <c r="A276" s="48"/>
      <c r="B276" s="33"/>
    </row>
    <row r="277" spans="1:2" s="31" customFormat="1" ht="11.25">
      <c r="A277" s="48"/>
      <c r="B277" s="33"/>
    </row>
    <row r="278" spans="1:2" s="31" customFormat="1" ht="11.25">
      <c r="A278" s="48"/>
      <c r="B278" s="33"/>
    </row>
    <row r="279" spans="1:2" s="31" customFormat="1" ht="11.25">
      <c r="A279" s="48"/>
      <c r="B279" s="33"/>
    </row>
    <row r="280" spans="1:2" s="31" customFormat="1" ht="11.25">
      <c r="A280" s="48" t="s">
        <v>155</v>
      </c>
      <c r="B280" s="33" t="s">
        <v>156</v>
      </c>
    </row>
    <row r="281" s="31" customFormat="1" ht="11.25">
      <c r="A281" s="48"/>
    </row>
    <row r="282" s="31" customFormat="1" ht="11.25">
      <c r="A282" s="48"/>
    </row>
    <row r="283" s="31" customFormat="1" ht="11.25">
      <c r="A283" s="48"/>
    </row>
    <row r="284" s="31" customFormat="1" ht="11.25">
      <c r="A284" s="48"/>
    </row>
    <row r="285" s="31" customFormat="1" ht="11.25">
      <c r="A285" s="48"/>
    </row>
    <row r="286" spans="1:2" s="31" customFormat="1" ht="11.25">
      <c r="A286" s="48" t="s">
        <v>157</v>
      </c>
      <c r="B286" s="33" t="s">
        <v>158</v>
      </c>
    </row>
    <row r="287" s="31" customFormat="1" ht="11.25">
      <c r="A287" s="48"/>
    </row>
    <row r="288" s="31" customFormat="1" ht="11.25">
      <c r="A288" s="48"/>
    </row>
    <row r="289" s="31" customFormat="1" ht="11.25">
      <c r="A289" s="48"/>
    </row>
    <row r="290" s="31" customFormat="1" ht="11.25">
      <c r="A290" s="48"/>
    </row>
    <row r="291" s="31" customFormat="1" ht="11.25">
      <c r="A291" s="48"/>
    </row>
    <row r="292" s="31" customFormat="1" ht="11.25">
      <c r="A292" s="48"/>
    </row>
    <row r="293" s="31" customFormat="1" ht="11.25">
      <c r="A293" s="48"/>
    </row>
    <row r="294" s="31" customFormat="1" ht="11.25">
      <c r="A294" s="48"/>
    </row>
    <row r="295" s="31" customFormat="1" ht="11.25">
      <c r="A295" s="48"/>
    </row>
    <row r="296" s="31" customFormat="1" ht="11.25">
      <c r="A296" s="48"/>
    </row>
    <row r="297" spans="1:2" s="31" customFormat="1" ht="11.25">
      <c r="A297" s="48" t="s">
        <v>159</v>
      </c>
      <c r="B297" s="33" t="s">
        <v>24</v>
      </c>
    </row>
    <row r="298" spans="1:8" s="31" customFormat="1" ht="12.75">
      <c r="A298" s="48"/>
      <c r="B298" s="74"/>
      <c r="C298" s="74"/>
      <c r="D298" s="74"/>
      <c r="E298" s="74"/>
      <c r="F298" s="85" t="s">
        <v>129</v>
      </c>
      <c r="G298" s="74"/>
      <c r="H298" s="85" t="s">
        <v>8</v>
      </c>
    </row>
    <row r="299" spans="1:8" s="31" customFormat="1" ht="12.75">
      <c r="A299" s="48"/>
      <c r="B299" s="74"/>
      <c r="C299" s="74"/>
      <c r="D299" s="74"/>
      <c r="E299" s="74"/>
      <c r="F299" s="85" t="s">
        <v>10</v>
      </c>
      <c r="G299" s="74"/>
      <c r="H299" s="85" t="s">
        <v>11</v>
      </c>
    </row>
    <row r="300" spans="1:8" s="31" customFormat="1" ht="12.75">
      <c r="A300" s="48"/>
      <c r="B300" s="74"/>
      <c r="C300" s="74"/>
      <c r="D300" s="74"/>
      <c r="E300" s="74"/>
      <c r="F300" s="85" t="s">
        <v>13</v>
      </c>
      <c r="G300" s="74"/>
      <c r="H300" s="85" t="s">
        <v>13</v>
      </c>
    </row>
    <row r="301" spans="1:8" s="31" customFormat="1" ht="12.75">
      <c r="A301" s="48"/>
      <c r="B301" s="74"/>
      <c r="C301" s="74"/>
      <c r="D301" s="74"/>
      <c r="E301" s="74"/>
      <c r="F301" s="85" t="s">
        <v>15</v>
      </c>
      <c r="G301" s="74"/>
      <c r="H301" s="85" t="s">
        <v>15</v>
      </c>
    </row>
    <row r="302" spans="1:8" s="31" customFormat="1" ht="12.75">
      <c r="A302" s="48"/>
      <c r="B302" s="100" t="s">
        <v>160</v>
      </c>
      <c r="C302" s="74"/>
      <c r="D302" s="74"/>
      <c r="E302" s="74"/>
      <c r="F302" s="74"/>
      <c r="G302" s="74"/>
      <c r="H302" s="74"/>
    </row>
    <row r="303" spans="1:8" s="31" customFormat="1" ht="13.5">
      <c r="A303" s="48"/>
      <c r="B303" s="101" t="s">
        <v>161</v>
      </c>
      <c r="C303" s="74"/>
      <c r="D303" s="74"/>
      <c r="E303" s="74"/>
      <c r="F303" s="74"/>
      <c r="G303" s="74"/>
      <c r="H303" s="74"/>
    </row>
    <row r="304" spans="1:8" s="31" customFormat="1" ht="12.75" customHeight="1" hidden="1">
      <c r="A304" s="48"/>
      <c r="B304" s="74"/>
      <c r="C304" s="74"/>
      <c r="D304" s="74"/>
      <c r="E304" s="74"/>
      <c r="F304" s="97"/>
      <c r="G304" s="97"/>
      <c r="H304" s="97"/>
    </row>
    <row r="305" spans="1:13" s="31" customFormat="1" ht="12.75">
      <c r="A305" s="48"/>
      <c r="B305" s="74" t="s">
        <v>162</v>
      </c>
      <c r="C305" s="74"/>
      <c r="D305" s="74"/>
      <c r="E305" s="74"/>
      <c r="F305" s="97">
        <v>0</v>
      </c>
      <c r="G305" s="97"/>
      <c r="H305" s="97">
        <v>721.4812678551848</v>
      </c>
      <c r="K305" s="102"/>
      <c r="L305" s="99"/>
      <c r="M305" s="99"/>
    </row>
    <row r="306" spans="1:13" s="31" customFormat="1" ht="12.75">
      <c r="A306" s="48"/>
      <c r="B306" s="74" t="s">
        <v>163</v>
      </c>
      <c r="C306" s="74"/>
      <c r="D306" s="74"/>
      <c r="E306" s="74"/>
      <c r="F306" s="97">
        <v>-405.06940622876374</v>
      </c>
      <c r="G306" s="97"/>
      <c r="H306" s="103">
        <v>1147.9206913</v>
      </c>
      <c r="K306" s="104"/>
      <c r="M306" s="99"/>
    </row>
    <row r="307" spans="1:8" s="31" customFormat="1" ht="13.5" thickBot="1">
      <c r="A307" s="48"/>
      <c r="B307" s="74"/>
      <c r="C307" s="74"/>
      <c r="D307" s="74"/>
      <c r="E307" s="74"/>
      <c r="F307" s="105">
        <f>SUM(F305:F306)</f>
        <v>-405.06940622876374</v>
      </c>
      <c r="G307" s="97"/>
      <c r="H307" s="105">
        <f>SUM(H305:H306)</f>
        <v>1869.4019591551848</v>
      </c>
    </row>
    <row r="308" spans="1:8" s="31" customFormat="1" ht="13.5" thickTop="1">
      <c r="A308" s="48"/>
      <c r="B308" s="74"/>
      <c r="C308" s="74"/>
      <c r="D308" s="74"/>
      <c r="E308" s="74"/>
      <c r="F308" s="74"/>
      <c r="G308" s="74"/>
      <c r="H308" s="74"/>
    </row>
    <row r="309" spans="1:13" s="31" customFormat="1" ht="11.25">
      <c r="A309" s="48"/>
      <c r="K309" s="2"/>
      <c r="L309" s="2"/>
      <c r="M309" s="2"/>
    </row>
    <row r="310" spans="1:13" s="31" customFormat="1" ht="11.25">
      <c r="A310" s="48"/>
      <c r="B310" s="95"/>
      <c r="C310" s="95"/>
      <c r="D310" s="95"/>
      <c r="E310" s="95"/>
      <c r="F310" s="95"/>
      <c r="G310" s="95"/>
      <c r="H310" s="95"/>
      <c r="I310" s="95"/>
      <c r="K310" s="2"/>
      <c r="L310" s="2"/>
      <c r="M310" s="2"/>
    </row>
    <row r="311" spans="1:13" s="31" customFormat="1" ht="11.25">
      <c r="A311" s="48"/>
      <c r="B311" s="95"/>
      <c r="C311" s="95"/>
      <c r="D311" s="95"/>
      <c r="E311" s="95"/>
      <c r="F311" s="95"/>
      <c r="G311" s="95"/>
      <c r="H311" s="95"/>
      <c r="I311" s="95"/>
      <c r="K311" s="2"/>
      <c r="L311" s="2"/>
      <c r="M311" s="2"/>
    </row>
    <row r="312" spans="1:13" s="31" customFormat="1" ht="11.25">
      <c r="A312" s="48"/>
      <c r="K312" s="2"/>
      <c r="L312" s="2"/>
      <c r="M312" s="2"/>
    </row>
    <row r="313" spans="1:13" s="31" customFormat="1" ht="11.25">
      <c r="A313" s="48"/>
      <c r="K313" s="2"/>
      <c r="L313" s="2"/>
      <c r="M313" s="2"/>
    </row>
    <row r="314" spans="1:13" s="31" customFormat="1" ht="11.25">
      <c r="A314" s="48"/>
      <c r="K314" s="2"/>
      <c r="L314" s="2"/>
      <c r="M314" s="2"/>
    </row>
    <row r="315" spans="1:13" s="31" customFormat="1" ht="11.25">
      <c r="A315" s="48"/>
      <c r="K315" s="2"/>
      <c r="L315" s="2"/>
      <c r="M315" s="2"/>
    </row>
    <row r="316" spans="1:2" ht="11.25">
      <c r="A316" s="5" t="s">
        <v>164</v>
      </c>
      <c r="B316" s="6" t="s">
        <v>165</v>
      </c>
    </row>
    <row r="321" spans="1:2" ht="11.25">
      <c r="A321" s="5" t="s">
        <v>166</v>
      </c>
      <c r="B321" s="6" t="s">
        <v>167</v>
      </c>
    </row>
    <row r="327" spans="1:2" ht="11.25">
      <c r="A327" s="5" t="s">
        <v>168</v>
      </c>
      <c r="B327" s="6" t="s">
        <v>169</v>
      </c>
    </row>
    <row r="328" spans="1:11" ht="11.25">
      <c r="A328" s="48"/>
      <c r="B328" s="31"/>
      <c r="C328" s="31"/>
      <c r="D328" s="31"/>
      <c r="E328" s="31"/>
      <c r="F328" s="31"/>
      <c r="G328" s="31"/>
      <c r="H328" s="31"/>
      <c r="I328" s="31"/>
      <c r="K328" s="31"/>
    </row>
    <row r="329" spans="1:11" ht="11.25">
      <c r="A329" s="48"/>
      <c r="B329" s="31"/>
      <c r="C329" s="31"/>
      <c r="D329" s="31"/>
      <c r="E329" s="31"/>
      <c r="F329" s="31"/>
      <c r="G329" s="31"/>
      <c r="H329" s="31"/>
      <c r="I329" s="31"/>
      <c r="K329" s="31"/>
    </row>
    <row r="330" spans="1:11" ht="11.25">
      <c r="A330" s="48"/>
      <c r="B330" s="31"/>
      <c r="C330" s="31"/>
      <c r="D330" s="31"/>
      <c r="E330" s="31"/>
      <c r="F330" s="31"/>
      <c r="G330" s="31"/>
      <c r="H330" s="31"/>
      <c r="I330" s="31"/>
      <c r="K330" s="31"/>
    </row>
    <row r="331" spans="1:11" ht="11.25">
      <c r="A331" s="48"/>
      <c r="B331" s="31"/>
      <c r="C331" s="31"/>
      <c r="D331" s="31"/>
      <c r="E331" s="31"/>
      <c r="F331" s="31"/>
      <c r="G331" s="31"/>
      <c r="H331" s="31"/>
      <c r="I331" s="31"/>
      <c r="K331" s="31"/>
    </row>
    <row r="332" spans="1:11" ht="11.25">
      <c r="A332" s="48"/>
      <c r="B332" s="31"/>
      <c r="C332" s="31"/>
      <c r="D332" s="31"/>
      <c r="E332" s="31"/>
      <c r="F332" s="31"/>
      <c r="G332" s="31"/>
      <c r="H332" s="31"/>
      <c r="I332" s="31"/>
      <c r="K332" s="31"/>
    </row>
    <row r="333" spans="1:11" ht="11.25">
      <c r="A333" s="48"/>
      <c r="B333" s="31"/>
      <c r="C333" s="31"/>
      <c r="D333" s="31"/>
      <c r="E333" s="31"/>
      <c r="F333" s="31"/>
      <c r="G333" s="31"/>
      <c r="H333" s="31"/>
      <c r="I333" s="31"/>
      <c r="K333" s="31"/>
    </row>
    <row r="334" spans="1:11" ht="11.25">
      <c r="A334" s="48"/>
      <c r="B334" s="31"/>
      <c r="C334" s="31"/>
      <c r="D334" s="31"/>
      <c r="E334" s="31"/>
      <c r="F334" s="31"/>
      <c r="G334" s="31"/>
      <c r="H334" s="31"/>
      <c r="I334" s="31"/>
      <c r="K334" s="31"/>
    </row>
    <row r="335" spans="1:11" ht="11.25">
      <c r="A335" s="48"/>
      <c r="B335" s="31"/>
      <c r="C335" s="31"/>
      <c r="D335" s="31"/>
      <c r="E335" s="31"/>
      <c r="F335" s="31"/>
      <c r="G335" s="31"/>
      <c r="H335" s="31"/>
      <c r="I335" s="31"/>
      <c r="K335" s="31"/>
    </row>
    <row r="336" spans="1:11" ht="11.25">
      <c r="A336" s="48"/>
      <c r="B336" s="31"/>
      <c r="C336" s="31"/>
      <c r="D336" s="31"/>
      <c r="E336" s="31"/>
      <c r="F336" s="31"/>
      <c r="G336" s="31"/>
      <c r="H336" s="31"/>
      <c r="I336" s="31"/>
      <c r="K336" s="31"/>
    </row>
    <row r="337" spans="1:11" ht="11.25">
      <c r="A337" s="48"/>
      <c r="B337" s="31"/>
      <c r="C337" s="31"/>
      <c r="D337" s="31"/>
      <c r="E337" s="31"/>
      <c r="F337" s="31"/>
      <c r="G337" s="31"/>
      <c r="H337" s="31"/>
      <c r="I337" s="31"/>
      <c r="K337" s="31"/>
    </row>
    <row r="338" spans="1:11" ht="11.25">
      <c r="A338" s="48"/>
      <c r="B338" s="31"/>
      <c r="C338" s="31"/>
      <c r="D338" s="31"/>
      <c r="E338" s="31"/>
      <c r="F338" s="31"/>
      <c r="G338" s="31"/>
      <c r="H338" s="31"/>
      <c r="I338" s="31"/>
      <c r="K338" s="31"/>
    </row>
    <row r="339" spans="1:11" ht="11.25">
      <c r="A339" s="48"/>
      <c r="B339" s="31"/>
      <c r="C339" s="31"/>
      <c r="D339" s="31"/>
      <c r="E339" s="31"/>
      <c r="F339" s="31"/>
      <c r="G339" s="31"/>
      <c r="H339" s="31"/>
      <c r="I339" s="31"/>
      <c r="K339" s="31"/>
    </row>
    <row r="340" spans="1:11" ht="11.25">
      <c r="A340" s="48"/>
      <c r="B340" s="31"/>
      <c r="C340" s="31"/>
      <c r="D340" s="31"/>
      <c r="E340" s="31"/>
      <c r="F340" s="31"/>
      <c r="G340" s="31"/>
      <c r="H340" s="31"/>
      <c r="I340" s="31"/>
      <c r="K340" s="31"/>
    </row>
    <row r="341" spans="1:11" ht="11.25">
      <c r="A341" s="48"/>
      <c r="B341" s="31"/>
      <c r="C341" s="31"/>
      <c r="D341" s="31"/>
      <c r="E341" s="31"/>
      <c r="F341" s="31"/>
      <c r="G341" s="31"/>
      <c r="H341" s="31"/>
      <c r="I341" s="31"/>
      <c r="K341" s="31"/>
    </row>
    <row r="342" spans="1:11" ht="11.25">
      <c r="A342" s="48"/>
      <c r="B342" s="31"/>
      <c r="C342" s="31"/>
      <c r="D342" s="31"/>
      <c r="E342" s="31"/>
      <c r="F342" s="31"/>
      <c r="G342" s="31"/>
      <c r="H342" s="31"/>
      <c r="I342" s="31"/>
      <c r="K342" s="31"/>
    </row>
    <row r="343" spans="1:11" ht="11.25">
      <c r="A343" s="48"/>
      <c r="B343" s="31"/>
      <c r="C343" s="31"/>
      <c r="D343" s="31"/>
      <c r="E343" s="31"/>
      <c r="F343" s="31"/>
      <c r="G343" s="31"/>
      <c r="H343" s="31"/>
      <c r="I343" s="31"/>
      <c r="K343" s="31"/>
    </row>
    <row r="344" spans="1:11" ht="11.25">
      <c r="A344" s="48"/>
      <c r="B344" s="31"/>
      <c r="C344" s="31"/>
      <c r="D344" s="31"/>
      <c r="E344" s="31"/>
      <c r="F344" s="31"/>
      <c r="G344" s="31"/>
      <c r="H344" s="31"/>
      <c r="I344" s="31"/>
      <c r="K344" s="31"/>
    </row>
    <row r="345" spans="1:11" ht="11.25">
      <c r="A345" s="48"/>
      <c r="B345" s="31"/>
      <c r="C345" s="31"/>
      <c r="D345" s="31"/>
      <c r="E345" s="31"/>
      <c r="F345" s="31"/>
      <c r="G345" s="31"/>
      <c r="H345" s="31"/>
      <c r="I345" s="31"/>
      <c r="K345" s="31"/>
    </row>
    <row r="346" spans="1:11" ht="11.25">
      <c r="A346" s="48"/>
      <c r="B346" s="31"/>
      <c r="C346" s="31"/>
      <c r="D346" s="31"/>
      <c r="E346" s="31"/>
      <c r="F346" s="31"/>
      <c r="G346" s="31"/>
      <c r="H346" s="31"/>
      <c r="I346" s="31"/>
      <c r="K346" s="31"/>
    </row>
    <row r="347" spans="1:11" ht="11.25">
      <c r="A347" s="48"/>
      <c r="B347" s="31"/>
      <c r="C347" s="31"/>
      <c r="D347" s="31"/>
      <c r="E347" s="31"/>
      <c r="F347" s="31"/>
      <c r="G347" s="31"/>
      <c r="H347" s="31"/>
      <c r="I347" s="31"/>
      <c r="K347" s="31"/>
    </row>
    <row r="348" spans="1:11" ht="11.25">
      <c r="A348" s="48"/>
      <c r="B348" s="31"/>
      <c r="C348" s="31"/>
      <c r="D348" s="31"/>
      <c r="E348" s="31"/>
      <c r="F348" s="31"/>
      <c r="G348" s="31"/>
      <c r="H348" s="31"/>
      <c r="I348" s="31"/>
      <c r="K348" s="31"/>
    </row>
    <row r="349" spans="1:11" ht="11.25">
      <c r="A349" s="48"/>
      <c r="B349" s="31"/>
      <c r="C349" s="31"/>
      <c r="D349" s="31"/>
      <c r="E349" s="31"/>
      <c r="F349" s="31"/>
      <c r="G349" s="31"/>
      <c r="H349" s="31"/>
      <c r="I349" s="31"/>
      <c r="K349" s="31"/>
    </row>
    <row r="350" spans="1:11" ht="11.25">
      <c r="A350" s="48"/>
      <c r="B350" s="31"/>
      <c r="C350" s="31"/>
      <c r="D350" s="31"/>
      <c r="E350" s="31"/>
      <c r="F350" s="31"/>
      <c r="G350" s="31"/>
      <c r="H350" s="31"/>
      <c r="I350" s="31"/>
      <c r="K350" s="31"/>
    </row>
    <row r="351" spans="1:11" ht="11.25">
      <c r="A351" s="48"/>
      <c r="B351" s="31"/>
      <c r="C351" s="31"/>
      <c r="D351" s="31"/>
      <c r="E351" s="31"/>
      <c r="F351" s="31"/>
      <c r="G351" s="31"/>
      <c r="H351" s="31"/>
      <c r="I351" s="31"/>
      <c r="K351" s="31"/>
    </row>
    <row r="352" spans="1:11" ht="11.25">
      <c r="A352" s="48"/>
      <c r="B352" s="31"/>
      <c r="C352" s="31"/>
      <c r="D352" s="31"/>
      <c r="E352" s="31"/>
      <c r="F352" s="31"/>
      <c r="G352" s="31"/>
      <c r="H352" s="31"/>
      <c r="I352" s="31"/>
      <c r="K352" s="31"/>
    </row>
    <row r="353" spans="1:11" ht="11.25">
      <c r="A353" s="48"/>
      <c r="B353" s="31"/>
      <c r="C353" s="31"/>
      <c r="D353" s="31"/>
      <c r="E353" s="31"/>
      <c r="F353" s="31"/>
      <c r="G353" s="31"/>
      <c r="H353" s="31"/>
      <c r="I353" s="31"/>
      <c r="K353" s="31"/>
    </row>
    <row r="354" spans="1:11" ht="11.25">
      <c r="A354" s="48"/>
      <c r="B354" s="31"/>
      <c r="C354" s="31"/>
      <c r="D354" s="31"/>
      <c r="E354" s="31"/>
      <c r="F354" s="31"/>
      <c r="G354" s="31"/>
      <c r="H354" s="31"/>
      <c r="I354" s="31"/>
      <c r="K354" s="31"/>
    </row>
    <row r="355" spans="1:11" ht="11.25">
      <c r="A355" s="48"/>
      <c r="B355" s="31"/>
      <c r="C355" s="31"/>
      <c r="D355" s="31"/>
      <c r="E355" s="31"/>
      <c r="F355" s="31"/>
      <c r="G355" s="31"/>
      <c r="H355" s="31"/>
      <c r="I355" s="31"/>
      <c r="K355" s="31"/>
    </row>
    <row r="356" spans="1:11" ht="11.25">
      <c r="A356" s="48"/>
      <c r="B356" s="31"/>
      <c r="C356" s="31"/>
      <c r="D356" s="31"/>
      <c r="E356" s="31"/>
      <c r="F356" s="31"/>
      <c r="G356" s="31"/>
      <c r="H356" s="31"/>
      <c r="I356" s="31"/>
      <c r="K356" s="31"/>
    </row>
    <row r="357" spans="1:11" ht="11.25">
      <c r="A357" s="48"/>
      <c r="B357" s="31"/>
      <c r="C357" s="31"/>
      <c r="D357" s="31"/>
      <c r="E357" s="31"/>
      <c r="F357" s="31"/>
      <c r="G357" s="31"/>
      <c r="H357" s="31"/>
      <c r="I357" s="31"/>
      <c r="K357" s="31"/>
    </row>
    <row r="358" spans="1:11" ht="11.25">
      <c r="A358" s="48"/>
      <c r="B358" s="31"/>
      <c r="C358" s="31"/>
      <c r="D358" s="31"/>
      <c r="E358" s="31"/>
      <c r="F358" s="31"/>
      <c r="G358" s="31"/>
      <c r="H358" s="31"/>
      <c r="I358" s="31"/>
      <c r="K358" s="31"/>
    </row>
    <row r="359" spans="1:11" ht="11.25">
      <c r="A359" s="48"/>
      <c r="B359" s="31"/>
      <c r="C359" s="31"/>
      <c r="D359" s="31"/>
      <c r="E359" s="31"/>
      <c r="F359" s="31"/>
      <c r="G359" s="31"/>
      <c r="H359" s="31"/>
      <c r="I359" s="31"/>
      <c r="K359" s="31"/>
    </row>
    <row r="360" spans="1:11" ht="11.25">
      <c r="A360" s="48"/>
      <c r="B360" s="31"/>
      <c r="C360" s="31"/>
      <c r="D360" s="31"/>
      <c r="E360" s="31"/>
      <c r="F360" s="31"/>
      <c r="G360" s="31"/>
      <c r="H360" s="31"/>
      <c r="I360" s="31"/>
      <c r="K360" s="31"/>
    </row>
    <row r="361" spans="1:11" ht="11.25">
      <c r="A361" s="48"/>
      <c r="B361" s="31"/>
      <c r="C361" s="31"/>
      <c r="D361" s="31"/>
      <c r="E361" s="31"/>
      <c r="F361" s="31"/>
      <c r="G361" s="31"/>
      <c r="H361" s="31"/>
      <c r="I361" s="31"/>
      <c r="K361" s="31"/>
    </row>
    <row r="362" spans="1:11" ht="11.25">
      <c r="A362" s="48"/>
      <c r="B362" s="31"/>
      <c r="C362" s="31"/>
      <c r="D362" s="31"/>
      <c r="E362" s="31"/>
      <c r="F362" s="31"/>
      <c r="G362" s="31"/>
      <c r="H362" s="31"/>
      <c r="I362" s="31"/>
      <c r="K362" s="31"/>
    </row>
    <row r="363" spans="1:11" ht="11.25">
      <c r="A363" s="48"/>
      <c r="B363" s="31"/>
      <c r="C363" s="31"/>
      <c r="D363" s="31"/>
      <c r="E363" s="31"/>
      <c r="F363" s="31"/>
      <c r="G363" s="31"/>
      <c r="H363" s="106"/>
      <c r="I363" s="31"/>
      <c r="K363" s="31"/>
    </row>
    <row r="364" spans="1:11" ht="11.25">
      <c r="A364" s="48"/>
      <c r="B364" s="31"/>
      <c r="C364" s="31"/>
      <c r="D364" s="31"/>
      <c r="E364" s="31"/>
      <c r="F364" s="31"/>
      <c r="G364" s="31"/>
      <c r="H364" s="106"/>
      <c r="I364" s="31"/>
      <c r="K364" s="31"/>
    </row>
    <row r="365" spans="1:11" ht="11.25">
      <c r="A365" s="48"/>
      <c r="B365" s="31"/>
      <c r="C365" s="31"/>
      <c r="D365" s="31"/>
      <c r="E365" s="31"/>
      <c r="F365" s="31"/>
      <c r="G365" s="31"/>
      <c r="H365" s="106"/>
      <c r="I365" s="31"/>
      <c r="K365" s="31"/>
    </row>
    <row r="366" spans="1:11" ht="11.25">
      <c r="A366" s="48"/>
      <c r="B366" s="31"/>
      <c r="C366" s="31"/>
      <c r="D366" s="31"/>
      <c r="E366" s="31"/>
      <c r="F366" s="31"/>
      <c r="G366" s="31"/>
      <c r="H366" s="106"/>
      <c r="I366" s="31"/>
      <c r="K366" s="31"/>
    </row>
    <row r="367" spans="1:11" ht="11.25">
      <c r="A367" s="48"/>
      <c r="B367" s="31"/>
      <c r="C367" s="31"/>
      <c r="D367" s="31"/>
      <c r="E367" s="31"/>
      <c r="F367" s="31"/>
      <c r="G367" s="31"/>
      <c r="H367" s="106"/>
      <c r="I367" s="31"/>
      <c r="K367" s="31"/>
    </row>
    <row r="368" spans="1:11" ht="11.25">
      <c r="A368" s="48"/>
      <c r="B368" s="31"/>
      <c r="C368" s="31"/>
      <c r="D368" s="31"/>
      <c r="E368" s="31"/>
      <c r="F368" s="31"/>
      <c r="G368" s="31"/>
      <c r="H368" s="106"/>
      <c r="I368" s="31"/>
      <c r="K368" s="31"/>
    </row>
    <row r="369" spans="1:11" ht="11.25">
      <c r="A369" s="48"/>
      <c r="B369" s="31"/>
      <c r="C369" s="31"/>
      <c r="D369" s="31"/>
      <c r="E369" s="31"/>
      <c r="F369" s="31"/>
      <c r="G369" s="31"/>
      <c r="H369" s="106"/>
      <c r="I369" s="31"/>
      <c r="K369" s="31"/>
    </row>
    <row r="370" spans="1:11" ht="11.25">
      <c r="A370" s="48"/>
      <c r="B370" s="31"/>
      <c r="C370" s="31"/>
      <c r="D370" s="31"/>
      <c r="E370" s="31"/>
      <c r="F370" s="31"/>
      <c r="G370" s="31"/>
      <c r="H370" s="106"/>
      <c r="I370" s="31"/>
      <c r="K370" s="31"/>
    </row>
    <row r="371" spans="1:11" ht="11.25">
      <c r="A371" s="48"/>
      <c r="B371" s="31"/>
      <c r="C371" s="31"/>
      <c r="D371" s="31"/>
      <c r="E371" s="31"/>
      <c r="F371" s="31"/>
      <c r="G371" s="31"/>
      <c r="H371" s="106"/>
      <c r="I371" s="31"/>
      <c r="K371" s="31"/>
    </row>
    <row r="372" spans="1:11" ht="11.25">
      <c r="A372" s="48"/>
      <c r="B372" s="31"/>
      <c r="C372" s="31"/>
      <c r="D372" s="31"/>
      <c r="E372" s="31"/>
      <c r="F372" s="31"/>
      <c r="G372" s="31"/>
      <c r="H372" s="106"/>
      <c r="I372" s="31"/>
      <c r="K372" s="31"/>
    </row>
    <row r="373" ht="11.25">
      <c r="H373" s="106"/>
    </row>
    <row r="374" ht="11.25">
      <c r="H374" s="106"/>
    </row>
    <row r="375" ht="11.25">
      <c r="H375" s="106"/>
    </row>
    <row r="376" ht="11.25">
      <c r="H376" s="106"/>
    </row>
    <row r="377" ht="11.25">
      <c r="H377" s="106"/>
    </row>
    <row r="378" ht="11.25">
      <c r="H378" s="106"/>
    </row>
    <row r="379" spans="1:2" ht="11.25">
      <c r="A379" s="5" t="s">
        <v>170</v>
      </c>
      <c r="B379" s="6" t="s">
        <v>171</v>
      </c>
    </row>
    <row r="380" spans="1:8" ht="9.75" customHeight="1">
      <c r="A380" s="73"/>
      <c r="B380" s="107"/>
      <c r="C380" s="74"/>
      <c r="D380" s="74"/>
      <c r="E380" s="74"/>
      <c r="F380" s="74"/>
      <c r="G380" s="74"/>
      <c r="H380" s="74"/>
    </row>
    <row r="381" spans="1:8" ht="12.75">
      <c r="A381" s="73"/>
      <c r="B381" s="74" t="s">
        <v>172</v>
      </c>
      <c r="C381" s="74"/>
      <c r="D381" s="74"/>
      <c r="E381" s="74"/>
      <c r="F381" s="74"/>
      <c r="G381" s="74"/>
      <c r="H381" s="74"/>
    </row>
    <row r="382" spans="1:8" ht="12.75">
      <c r="A382" s="73"/>
      <c r="B382" s="107"/>
      <c r="C382" s="74"/>
      <c r="D382" s="74"/>
      <c r="E382" s="74"/>
      <c r="F382" s="85"/>
      <c r="G382" s="85"/>
      <c r="H382" s="85" t="s">
        <v>173</v>
      </c>
    </row>
    <row r="383" spans="2:8" ht="12.75">
      <c r="B383" s="74"/>
      <c r="C383" s="74"/>
      <c r="D383" s="74"/>
      <c r="E383" s="74"/>
      <c r="F383" s="85"/>
      <c r="G383" s="85"/>
      <c r="H383" s="108" t="s">
        <v>13</v>
      </c>
    </row>
    <row r="384" spans="2:8" ht="12.75">
      <c r="B384" s="74"/>
      <c r="C384" s="74"/>
      <c r="D384" s="74"/>
      <c r="E384" s="85"/>
      <c r="F384" s="85" t="s">
        <v>174</v>
      </c>
      <c r="G384" s="85" t="s">
        <v>175</v>
      </c>
      <c r="H384" s="85" t="s">
        <v>77</v>
      </c>
    </row>
    <row r="385" spans="2:8" ht="12.75">
      <c r="B385" s="74"/>
      <c r="C385" s="74"/>
      <c r="D385" s="74"/>
      <c r="E385" s="74"/>
      <c r="F385" s="85" t="s">
        <v>15</v>
      </c>
      <c r="G385" s="85" t="s">
        <v>15</v>
      </c>
      <c r="H385" s="85" t="s">
        <v>15</v>
      </c>
    </row>
    <row r="386" spans="2:8" ht="12.75">
      <c r="B386" s="74"/>
      <c r="C386" s="74"/>
      <c r="D386" s="74"/>
      <c r="E386" s="74"/>
      <c r="F386" s="74"/>
      <c r="G386" s="74"/>
      <c r="H386" s="74"/>
    </row>
    <row r="387" spans="2:8" ht="12.75">
      <c r="B387" s="74" t="s">
        <v>47</v>
      </c>
      <c r="C387" s="74"/>
      <c r="D387" s="74"/>
      <c r="E387" s="97"/>
      <c r="F387" s="97">
        <v>9189.927</v>
      </c>
      <c r="G387" s="97">
        <v>0</v>
      </c>
      <c r="H387" s="97">
        <f>SUM(F387:G387)</f>
        <v>9189.927</v>
      </c>
    </row>
    <row r="388" spans="2:8" ht="12.75">
      <c r="B388" s="74" t="s">
        <v>176</v>
      </c>
      <c r="C388" s="74"/>
      <c r="D388" s="74"/>
      <c r="E388" s="97"/>
      <c r="F388" s="97">
        <v>9130.41655</v>
      </c>
      <c r="G388" s="97">
        <v>0</v>
      </c>
      <c r="H388" s="97">
        <f>SUM(F388:G388)</f>
        <v>9130.41655</v>
      </c>
    </row>
    <row r="389" spans="2:8" ht="13.5" thickBot="1">
      <c r="B389" s="74" t="s">
        <v>77</v>
      </c>
      <c r="C389" s="74"/>
      <c r="D389" s="74"/>
      <c r="E389" s="74"/>
      <c r="F389" s="93">
        <f>SUM(F387:F388)</f>
        <v>18320.343549999998</v>
      </c>
      <c r="G389" s="93">
        <f>SUM(G387:G388)</f>
        <v>0</v>
      </c>
      <c r="H389" s="93">
        <f>SUM(H387:H388)</f>
        <v>18320.343549999998</v>
      </c>
    </row>
    <row r="390" spans="2:8" ht="13.5" thickTop="1">
      <c r="B390" s="74"/>
      <c r="C390" s="74"/>
      <c r="D390" s="74"/>
      <c r="E390" s="74"/>
      <c r="F390" s="74"/>
      <c r="G390" s="74"/>
      <c r="H390" s="74"/>
    </row>
    <row r="391" spans="2:8" ht="12.75">
      <c r="B391" s="74"/>
      <c r="C391" s="74"/>
      <c r="D391" s="74"/>
      <c r="E391" s="74"/>
      <c r="F391" s="74"/>
      <c r="G391" s="74"/>
      <c r="H391" s="74"/>
    </row>
    <row r="392" spans="1:2" ht="11.25">
      <c r="A392" s="5" t="s">
        <v>177</v>
      </c>
      <c r="B392" s="6" t="s">
        <v>178</v>
      </c>
    </row>
    <row r="393" ht="11.25">
      <c r="B393" s="6"/>
    </row>
    <row r="394" ht="11.25">
      <c r="B394" s="6"/>
    </row>
    <row r="395" ht="11.25">
      <c r="B395" s="6"/>
    </row>
    <row r="399" spans="1:8" ht="11.25">
      <c r="A399" s="5" t="s">
        <v>179</v>
      </c>
      <c r="B399" s="6" t="s">
        <v>180</v>
      </c>
      <c r="H399" s="4"/>
    </row>
    <row r="405" spans="1:13" s="31" customFormat="1" ht="11.25">
      <c r="A405" s="48" t="s">
        <v>181</v>
      </c>
      <c r="B405" s="33" t="s">
        <v>182</v>
      </c>
      <c r="K405" s="2"/>
      <c r="L405" s="2"/>
      <c r="M405" s="2"/>
    </row>
    <row r="406" spans="1:13" s="31" customFormat="1" ht="11.25">
      <c r="A406" s="48"/>
      <c r="F406" s="109"/>
      <c r="G406" s="99"/>
      <c r="H406" s="109"/>
      <c r="K406" s="2"/>
      <c r="L406" s="2"/>
      <c r="M406" s="2"/>
    </row>
    <row r="407" spans="1:13" s="31" customFormat="1" ht="11.25">
      <c r="A407" s="48"/>
      <c r="F407" s="110"/>
      <c r="G407" s="99"/>
      <c r="H407" s="110"/>
      <c r="K407" s="2"/>
      <c r="L407" s="2"/>
      <c r="M407" s="2"/>
    </row>
    <row r="408" spans="1:13" s="31" customFormat="1" ht="11.25">
      <c r="A408" s="48"/>
      <c r="F408" s="110"/>
      <c r="G408" s="99"/>
      <c r="H408" s="110"/>
      <c r="K408" s="2"/>
      <c r="L408" s="2"/>
      <c r="M408" s="2"/>
    </row>
    <row r="409" spans="1:13" s="31" customFormat="1" ht="11.25">
      <c r="A409" s="48"/>
      <c r="F409" s="110"/>
      <c r="G409" s="99"/>
      <c r="H409" s="110"/>
      <c r="K409" s="2"/>
      <c r="L409" s="2"/>
      <c r="M409" s="2"/>
    </row>
    <row r="410" spans="1:13" s="31" customFormat="1" ht="11.25">
      <c r="A410" s="48"/>
      <c r="F410" s="110"/>
      <c r="G410" s="99"/>
      <c r="H410" s="110"/>
      <c r="K410" s="2"/>
      <c r="L410" s="2"/>
      <c r="M410" s="2"/>
    </row>
    <row r="411" spans="1:9" ht="11.25">
      <c r="A411" s="48"/>
      <c r="B411" s="31"/>
      <c r="C411" s="31"/>
      <c r="D411" s="31"/>
      <c r="E411" s="31"/>
      <c r="F411" s="110"/>
      <c r="G411" s="99"/>
      <c r="H411" s="110"/>
      <c r="I411" s="31"/>
    </row>
    <row r="412" spans="1:2" ht="11.25">
      <c r="A412" s="5" t="s">
        <v>183</v>
      </c>
      <c r="B412" s="6" t="s">
        <v>184</v>
      </c>
    </row>
    <row r="413" spans="1:2" ht="11.25">
      <c r="A413" s="73"/>
      <c r="B413" s="6"/>
    </row>
    <row r="414" spans="1:9" ht="12.75">
      <c r="A414" s="73"/>
      <c r="B414" s="75" t="s">
        <v>185</v>
      </c>
      <c r="C414" s="75"/>
      <c r="D414" s="75"/>
      <c r="E414" s="75"/>
      <c r="F414" s="75"/>
      <c r="G414" s="75"/>
      <c r="H414" s="75"/>
      <c r="I414" s="111"/>
    </row>
    <row r="415" spans="1:9" ht="12.75">
      <c r="A415" s="73"/>
      <c r="B415" s="75"/>
      <c r="C415" s="75"/>
      <c r="D415" s="75"/>
      <c r="E415" s="75"/>
      <c r="F415" s="75"/>
      <c r="G415" s="75"/>
      <c r="H415" s="75"/>
      <c r="I415" s="111"/>
    </row>
    <row r="416" spans="1:10" ht="12.75">
      <c r="A416" s="73"/>
      <c r="B416" s="112"/>
      <c r="C416" s="75"/>
      <c r="D416" s="75"/>
      <c r="E416" s="75"/>
      <c r="F416" s="113" t="s">
        <v>186</v>
      </c>
      <c r="G416" s="113"/>
      <c r="H416" s="113" t="s">
        <v>57</v>
      </c>
      <c r="I416" s="114"/>
      <c r="J416" s="115"/>
    </row>
    <row r="417" spans="1:10" ht="12.75">
      <c r="A417" s="73"/>
      <c r="B417" s="112"/>
      <c r="C417" s="75"/>
      <c r="D417" s="75"/>
      <c r="E417" s="75"/>
      <c r="F417" s="108" t="s">
        <v>8</v>
      </c>
      <c r="G417" s="108"/>
      <c r="H417" s="108" t="s">
        <v>8</v>
      </c>
      <c r="I417" s="114"/>
      <c r="J417" s="115"/>
    </row>
    <row r="418" spans="1:10" ht="12.75">
      <c r="A418" s="73"/>
      <c r="B418" s="112"/>
      <c r="C418" s="75"/>
      <c r="D418" s="75"/>
      <c r="E418" s="75"/>
      <c r="F418" s="113" t="s">
        <v>10</v>
      </c>
      <c r="G418" s="113"/>
      <c r="H418" s="113" t="s">
        <v>11</v>
      </c>
      <c r="I418" s="114"/>
      <c r="J418" s="115"/>
    </row>
    <row r="419" spans="2:9" ht="12.75">
      <c r="B419" s="75"/>
      <c r="C419" s="75"/>
      <c r="D419" s="75"/>
      <c r="E419" s="75"/>
      <c r="F419" s="108" t="s">
        <v>13</v>
      </c>
      <c r="G419" s="108"/>
      <c r="H419" s="108" t="s">
        <v>13</v>
      </c>
      <c r="I419" s="111"/>
    </row>
    <row r="420" spans="2:9" ht="12.75">
      <c r="B420" s="75"/>
      <c r="C420" s="75"/>
      <c r="D420" s="75"/>
      <c r="E420" s="75"/>
      <c r="F420" s="108"/>
      <c r="G420" s="75"/>
      <c r="H420" s="108"/>
      <c r="I420" s="111"/>
    </row>
    <row r="421" spans="2:9" ht="13.5" thickBot="1">
      <c r="B421" s="75" t="s">
        <v>187</v>
      </c>
      <c r="C421" s="75"/>
      <c r="D421" s="75"/>
      <c r="E421" s="75"/>
      <c r="F421" s="116">
        <v>2676.8961797674547</v>
      </c>
      <c r="G421" s="117"/>
      <c r="H421" s="116">
        <v>11624.246743238446</v>
      </c>
      <c r="I421" s="111"/>
    </row>
    <row r="422" spans="2:9" ht="13.5" thickTop="1">
      <c r="B422" s="75"/>
      <c r="C422" s="75"/>
      <c r="D422" s="75"/>
      <c r="E422" s="75"/>
      <c r="F422" s="108"/>
      <c r="G422" s="117"/>
      <c r="H422" s="118"/>
      <c r="I422" s="111"/>
    </row>
    <row r="423" spans="2:9" ht="12.75">
      <c r="B423" s="75" t="s">
        <v>188</v>
      </c>
      <c r="C423" s="75"/>
      <c r="D423" s="75"/>
      <c r="E423" s="75"/>
      <c r="F423" s="119"/>
      <c r="G423" s="117"/>
      <c r="H423" s="119"/>
      <c r="I423" s="111"/>
    </row>
    <row r="424" spans="2:9" ht="13.5" thickBot="1">
      <c r="B424" s="75" t="s">
        <v>189</v>
      </c>
      <c r="C424" s="75"/>
      <c r="D424" s="75"/>
      <c r="E424" s="75"/>
      <c r="F424" s="116">
        <v>120000</v>
      </c>
      <c r="G424" s="117"/>
      <c r="H424" s="116">
        <v>120000</v>
      </c>
      <c r="I424" s="111"/>
    </row>
    <row r="425" spans="2:9" ht="13.5" thickTop="1">
      <c r="B425" s="75"/>
      <c r="C425" s="75"/>
      <c r="D425" s="75"/>
      <c r="E425" s="75"/>
      <c r="F425" s="118"/>
      <c r="G425" s="117"/>
      <c r="H425" s="118"/>
      <c r="I425" s="111"/>
    </row>
    <row r="426" spans="2:9" ht="13.5" thickBot="1">
      <c r="B426" s="75" t="s">
        <v>190</v>
      </c>
      <c r="C426" s="75"/>
      <c r="D426" s="75"/>
      <c r="E426" s="75"/>
      <c r="F426" s="120">
        <v>2.230746816472879</v>
      </c>
      <c r="G426" s="117"/>
      <c r="H426" s="120">
        <v>9.687705619365367</v>
      </c>
      <c r="I426" s="111"/>
    </row>
    <row r="427" spans="2:8" ht="13.5" thickTop="1">
      <c r="B427" s="75"/>
      <c r="C427" s="75"/>
      <c r="D427" s="75"/>
      <c r="E427" s="75"/>
      <c r="F427" s="118"/>
      <c r="G427" s="117"/>
      <c r="H427" s="118"/>
    </row>
    <row r="428" spans="6:8" ht="11.25">
      <c r="F428" s="121"/>
      <c r="G428" s="122"/>
      <c r="H428" s="121"/>
    </row>
    <row r="429" spans="6:8" ht="11.25">
      <c r="F429" s="4"/>
      <c r="H429" s="4"/>
    </row>
    <row r="430" spans="6:8" ht="11.25">
      <c r="F430" s="4"/>
      <c r="H430" s="4"/>
    </row>
    <row r="431" spans="6:8" ht="11.25">
      <c r="F431" s="4"/>
      <c r="H431" s="4"/>
    </row>
    <row r="432" spans="6:8" ht="11.25">
      <c r="F432" s="4"/>
      <c r="H432" s="4"/>
    </row>
    <row r="433" spans="6:8" ht="11.25">
      <c r="F433" s="4"/>
      <c r="H433" s="4"/>
    </row>
    <row r="434" spans="6:8" ht="11.25">
      <c r="F434" s="4"/>
      <c r="H434" s="4"/>
    </row>
    <row r="435" spans="6:8" ht="11.25">
      <c r="F435" s="4"/>
      <c r="H435" s="4"/>
    </row>
    <row r="436" spans="6:8" ht="11.25">
      <c r="F436" s="4"/>
      <c r="H436" s="4"/>
    </row>
    <row r="437" spans="6:8" ht="11.25">
      <c r="F437" s="4"/>
      <c r="H437" s="4"/>
    </row>
    <row r="438" spans="6:8" ht="11.25">
      <c r="F438" s="4"/>
      <c r="H438" s="4"/>
    </row>
    <row r="439" spans="1:8" ht="11.25">
      <c r="A439" s="5" t="s">
        <v>191</v>
      </c>
      <c r="B439" s="6" t="s">
        <v>192</v>
      </c>
      <c r="F439" s="4"/>
      <c r="H439" s="4"/>
    </row>
    <row r="440" spans="6:8" ht="11.25">
      <c r="F440" s="4"/>
      <c r="H440" s="4"/>
    </row>
    <row r="441" spans="6:8" ht="11.25">
      <c r="F441" s="4"/>
      <c r="H441" s="4"/>
    </row>
    <row r="442" spans="6:8" ht="11.25">
      <c r="F442" s="4"/>
      <c r="H442" s="4"/>
    </row>
    <row r="443" spans="6:8" ht="11.25">
      <c r="F443" s="4"/>
      <c r="H443" s="4"/>
    </row>
    <row r="444" spans="2:9" ht="12.75">
      <c r="B444" s="75"/>
      <c r="C444" s="75"/>
      <c r="D444" s="75"/>
      <c r="E444" s="75"/>
      <c r="F444" s="108" t="s">
        <v>193</v>
      </c>
      <c r="G444" s="108"/>
      <c r="H444" s="108" t="s">
        <v>194</v>
      </c>
      <c r="I444" s="75"/>
    </row>
    <row r="445" spans="2:9" ht="12.75">
      <c r="B445" s="75"/>
      <c r="C445" s="75"/>
      <c r="D445" s="75"/>
      <c r="E445" s="75"/>
      <c r="F445" s="108" t="s">
        <v>195</v>
      </c>
      <c r="G445" s="108"/>
      <c r="H445" s="108" t="s">
        <v>196</v>
      </c>
      <c r="I445" s="75"/>
    </row>
    <row r="446" spans="2:9" ht="12.75">
      <c r="B446" s="75"/>
      <c r="C446" s="75"/>
      <c r="D446" s="75"/>
      <c r="E446" s="75"/>
      <c r="F446" s="108" t="s">
        <v>197</v>
      </c>
      <c r="G446" s="108"/>
      <c r="H446" s="108" t="s">
        <v>198</v>
      </c>
      <c r="I446" s="75"/>
    </row>
    <row r="447" spans="2:9" ht="12.75">
      <c r="B447" s="75"/>
      <c r="C447" s="75"/>
      <c r="D447" s="75"/>
      <c r="E447" s="75"/>
      <c r="F447" s="108" t="s">
        <v>199</v>
      </c>
      <c r="G447" s="108"/>
      <c r="H447" s="108" t="s">
        <v>13</v>
      </c>
      <c r="I447" s="75"/>
    </row>
    <row r="448" spans="2:9" ht="12.75">
      <c r="B448" s="75"/>
      <c r="C448" s="75"/>
      <c r="D448" s="75"/>
      <c r="E448" s="75"/>
      <c r="F448" s="108" t="s">
        <v>15</v>
      </c>
      <c r="G448" s="108"/>
      <c r="H448" s="108" t="s">
        <v>15</v>
      </c>
      <c r="I448" s="75"/>
    </row>
    <row r="449" spans="2:9" ht="12.75">
      <c r="B449" s="75"/>
      <c r="C449" s="75"/>
      <c r="D449" s="75"/>
      <c r="E449" s="75"/>
      <c r="F449" s="75"/>
      <c r="G449" s="108"/>
      <c r="H449" s="75"/>
      <c r="I449" s="75"/>
    </row>
    <row r="450" spans="2:8" ht="12.75">
      <c r="B450" s="75" t="s">
        <v>200</v>
      </c>
      <c r="C450" s="75"/>
      <c r="D450" s="75"/>
      <c r="E450" s="75"/>
      <c r="F450" s="117">
        <v>9500</v>
      </c>
      <c r="G450" s="119"/>
      <c r="H450" s="117">
        <v>9500</v>
      </c>
    </row>
    <row r="451" spans="2:9" ht="12.75">
      <c r="B451" s="75" t="s">
        <v>201</v>
      </c>
      <c r="C451" s="75"/>
      <c r="D451" s="75"/>
      <c r="E451" s="75"/>
      <c r="F451" s="117">
        <v>4625</v>
      </c>
      <c r="G451" s="119"/>
      <c r="H451" s="117">
        <v>4625</v>
      </c>
      <c r="I451" s="75"/>
    </row>
    <row r="452" spans="2:9" ht="12.75">
      <c r="B452" s="75" t="s">
        <v>202</v>
      </c>
      <c r="C452" s="75"/>
      <c r="D452" s="75"/>
      <c r="E452" s="75"/>
      <c r="F452" s="117">
        <v>3500</v>
      </c>
      <c r="G452" s="119"/>
      <c r="H452" s="117">
        <v>2305</v>
      </c>
      <c r="I452" s="75" t="s">
        <v>127</v>
      </c>
    </row>
    <row r="453" spans="2:9" ht="12.75">
      <c r="B453" s="75" t="s">
        <v>203</v>
      </c>
      <c r="C453" s="75"/>
      <c r="D453" s="75"/>
      <c r="E453" s="75"/>
      <c r="F453" s="117">
        <v>2300</v>
      </c>
      <c r="G453" s="119"/>
      <c r="H453" s="117">
        <v>2300</v>
      </c>
      <c r="I453" s="75" t="s">
        <v>125</v>
      </c>
    </row>
    <row r="454" spans="2:9" ht="13.5" thickBot="1">
      <c r="B454" s="75"/>
      <c r="C454" s="75"/>
      <c r="D454" s="75"/>
      <c r="E454" s="75"/>
      <c r="F454" s="123">
        <f>SUM(F450:F453)</f>
        <v>19925</v>
      </c>
      <c r="G454" s="108"/>
      <c r="H454" s="123">
        <f>SUM(H450:H453)</f>
        <v>18730</v>
      </c>
      <c r="I454" s="75"/>
    </row>
    <row r="455" spans="2:9" ht="13.5" thickTop="1">
      <c r="B455" s="75"/>
      <c r="C455" s="75"/>
      <c r="D455" s="75"/>
      <c r="E455" s="75"/>
      <c r="F455" s="108"/>
      <c r="G455" s="75"/>
      <c r="H455" s="108"/>
      <c r="I455" s="75"/>
    </row>
    <row r="456" spans="1:9" ht="11.25">
      <c r="A456" s="124"/>
      <c r="B456" s="111"/>
      <c r="C456" s="111"/>
      <c r="D456" s="111"/>
      <c r="E456" s="111"/>
      <c r="F456" s="125"/>
      <c r="G456" s="111"/>
      <c r="H456" s="125"/>
      <c r="I456" s="111"/>
    </row>
    <row r="457" spans="1:9" ht="11.25">
      <c r="A457" s="124"/>
      <c r="B457" s="111"/>
      <c r="C457" s="111"/>
      <c r="D457" s="111"/>
      <c r="E457" s="111"/>
      <c r="F457" s="125"/>
      <c r="G457" s="111"/>
      <c r="H457" s="125"/>
      <c r="I457" s="111"/>
    </row>
    <row r="458" spans="1:9" ht="11.25">
      <c r="A458" s="124"/>
      <c r="B458" s="111"/>
      <c r="C458" s="111"/>
      <c r="D458" s="111"/>
      <c r="E458" s="111"/>
      <c r="F458" s="125"/>
      <c r="G458" s="111"/>
      <c r="H458" s="125"/>
      <c r="I458" s="111"/>
    </row>
    <row r="459" spans="1:9" ht="11.25">
      <c r="A459" s="124"/>
      <c r="B459" s="111"/>
      <c r="C459" s="111"/>
      <c r="D459" s="111"/>
      <c r="E459" s="111"/>
      <c r="F459" s="125"/>
      <c r="G459" s="111"/>
      <c r="H459" s="125"/>
      <c r="I459" s="111"/>
    </row>
    <row r="460" spans="1:9" ht="11.25">
      <c r="A460" s="124"/>
      <c r="B460" s="111"/>
      <c r="C460" s="111"/>
      <c r="D460" s="111"/>
      <c r="E460" s="111"/>
      <c r="F460" s="125"/>
      <c r="G460" s="111"/>
      <c r="H460" s="125"/>
      <c r="I460" s="111"/>
    </row>
    <row r="461" spans="1:9" ht="11.25">
      <c r="A461" s="124"/>
      <c r="B461" s="111"/>
      <c r="C461" s="111"/>
      <c r="D461" s="111"/>
      <c r="E461" s="111"/>
      <c r="F461" s="125"/>
      <c r="G461" s="111"/>
      <c r="H461" s="125"/>
      <c r="I461" s="111"/>
    </row>
    <row r="462" spans="1:9" ht="11.25">
      <c r="A462" s="124"/>
      <c r="B462" s="111"/>
      <c r="C462" s="111"/>
      <c r="D462" s="111"/>
      <c r="E462" s="111"/>
      <c r="F462" s="125"/>
      <c r="G462" s="111"/>
      <c r="H462" s="125"/>
      <c r="I462" s="111"/>
    </row>
    <row r="463" spans="1:9" ht="11.25">
      <c r="A463" s="124"/>
      <c r="B463" s="111"/>
      <c r="C463" s="111"/>
      <c r="D463" s="111"/>
      <c r="E463" s="111"/>
      <c r="F463" s="125"/>
      <c r="G463" s="111"/>
      <c r="H463" s="125"/>
      <c r="I463" s="111"/>
    </row>
    <row r="464" spans="1:9" ht="11.25">
      <c r="A464" s="124"/>
      <c r="B464" s="111"/>
      <c r="C464" s="111"/>
      <c r="D464" s="111"/>
      <c r="E464" s="111"/>
      <c r="F464" s="125"/>
      <c r="G464" s="111"/>
      <c r="H464" s="125"/>
      <c r="I464" s="111"/>
    </row>
    <row r="465" spans="1:9" ht="11.25">
      <c r="A465" s="124"/>
      <c r="B465" s="111"/>
      <c r="C465" s="111"/>
      <c r="D465" s="111"/>
      <c r="E465" s="111"/>
      <c r="F465" s="125"/>
      <c r="G465" s="111"/>
      <c r="H465" s="125"/>
      <c r="I465" s="111"/>
    </row>
    <row r="466" spans="1:9" ht="11.25">
      <c r="A466" s="124"/>
      <c r="B466" s="111"/>
      <c r="C466" s="111"/>
      <c r="D466" s="111"/>
      <c r="E466" s="111"/>
      <c r="F466" s="125"/>
      <c r="G466" s="111"/>
      <c r="H466" s="125"/>
      <c r="I466" s="111"/>
    </row>
    <row r="467" spans="1:9" ht="11.25">
      <c r="A467" s="124"/>
      <c r="B467" s="111"/>
      <c r="C467" s="111"/>
      <c r="D467" s="111"/>
      <c r="E467" s="111"/>
      <c r="F467" s="125"/>
      <c r="G467" s="111"/>
      <c r="H467" s="125"/>
      <c r="I467" s="111"/>
    </row>
    <row r="468" spans="1:9" ht="11.25">
      <c r="A468" s="124"/>
      <c r="B468" s="111"/>
      <c r="C468" s="111"/>
      <c r="D468" s="111"/>
      <c r="E468" s="111"/>
      <c r="F468" s="125"/>
      <c r="G468" s="111"/>
      <c r="H468" s="125"/>
      <c r="I468" s="111"/>
    </row>
    <row r="469" spans="1:9" ht="11.25">
      <c r="A469" s="124"/>
      <c r="B469" s="111"/>
      <c r="C469" s="111"/>
      <c r="D469" s="111"/>
      <c r="E469" s="111"/>
      <c r="F469" s="125"/>
      <c r="G469" s="111"/>
      <c r="H469" s="125"/>
      <c r="I469" s="111"/>
    </row>
    <row r="470" spans="1:9" ht="11.25">
      <c r="A470" s="124"/>
      <c r="B470" s="111"/>
      <c r="C470" s="111"/>
      <c r="D470" s="111"/>
      <c r="E470" s="111"/>
      <c r="F470" s="125"/>
      <c r="G470" s="111"/>
      <c r="H470" s="125"/>
      <c r="I470" s="111"/>
    </row>
    <row r="471" spans="1:9" ht="11.25">
      <c r="A471" s="124"/>
      <c r="B471" s="111"/>
      <c r="C471" s="111"/>
      <c r="D471" s="111"/>
      <c r="E471" s="111"/>
      <c r="F471" s="125"/>
      <c r="G471" s="111"/>
      <c r="H471" s="125"/>
      <c r="I471" s="111"/>
    </row>
    <row r="472" spans="1:9" ht="11.25">
      <c r="A472" s="124"/>
      <c r="B472" s="111"/>
      <c r="C472" s="111"/>
      <c r="D472" s="111"/>
      <c r="E472" s="111"/>
      <c r="F472" s="125"/>
      <c r="G472" s="111"/>
      <c r="H472" s="125"/>
      <c r="I472" s="111"/>
    </row>
    <row r="473" spans="1:9" ht="11.25">
      <c r="A473" s="124"/>
      <c r="B473" s="111"/>
      <c r="C473" s="111"/>
      <c r="D473" s="111"/>
      <c r="E473" s="111"/>
      <c r="F473" s="125"/>
      <c r="G473" s="111"/>
      <c r="H473" s="125"/>
      <c r="I473" s="111"/>
    </row>
    <row r="474" spans="1:9" ht="11.25">
      <c r="A474" s="124"/>
      <c r="B474" s="111"/>
      <c r="C474" s="111"/>
      <c r="D474" s="111"/>
      <c r="E474" s="111"/>
      <c r="F474" s="125"/>
      <c r="G474" s="111"/>
      <c r="H474" s="125"/>
      <c r="I474" s="111"/>
    </row>
    <row r="475" spans="1:9" ht="11.25">
      <c r="A475" s="124"/>
      <c r="B475" s="111"/>
      <c r="C475" s="111"/>
      <c r="D475" s="111"/>
      <c r="E475" s="111"/>
      <c r="F475" s="125"/>
      <c r="G475" s="111"/>
      <c r="H475" s="125"/>
      <c r="I475" s="111"/>
    </row>
    <row r="476" spans="1:9" ht="11.25">
      <c r="A476" s="124"/>
      <c r="B476" s="111"/>
      <c r="C476" s="111"/>
      <c r="D476" s="111"/>
      <c r="E476" s="111"/>
      <c r="F476" s="125"/>
      <c r="G476" s="111"/>
      <c r="H476" s="125"/>
      <c r="I476" s="111"/>
    </row>
    <row r="477" spans="1:9" ht="11.25">
      <c r="A477" s="124"/>
      <c r="B477" s="111"/>
      <c r="C477" s="111"/>
      <c r="D477" s="111"/>
      <c r="E477" s="111"/>
      <c r="F477" s="125"/>
      <c r="G477" s="111"/>
      <c r="H477" s="125"/>
      <c r="I477" s="111"/>
    </row>
    <row r="478" spans="1:9" ht="11.25">
      <c r="A478" s="124"/>
      <c r="B478" s="111"/>
      <c r="C478" s="111"/>
      <c r="D478" s="111"/>
      <c r="E478" s="111"/>
      <c r="F478" s="125"/>
      <c r="G478" s="111"/>
      <c r="H478" s="125"/>
      <c r="I478" s="111"/>
    </row>
    <row r="479" spans="1:9" ht="11.25">
      <c r="A479" s="124"/>
      <c r="B479" s="111"/>
      <c r="C479" s="111"/>
      <c r="D479" s="111"/>
      <c r="E479" s="111"/>
      <c r="F479" s="125"/>
      <c r="G479" s="111"/>
      <c r="H479" s="125"/>
      <c r="I479" s="111"/>
    </row>
    <row r="480" spans="1:9" ht="11.25">
      <c r="A480" s="124"/>
      <c r="B480" s="111"/>
      <c r="C480" s="111"/>
      <c r="D480" s="111"/>
      <c r="E480" s="111"/>
      <c r="F480" s="125"/>
      <c r="G480" s="111"/>
      <c r="H480" s="125"/>
      <c r="I480" s="111"/>
    </row>
    <row r="481" spans="1:9" ht="11.25">
      <c r="A481" s="124"/>
      <c r="B481" s="111"/>
      <c r="C481" s="111"/>
      <c r="D481" s="111"/>
      <c r="E481" s="111"/>
      <c r="F481" s="125"/>
      <c r="G481" s="111"/>
      <c r="H481" s="125"/>
      <c r="I481" s="111"/>
    </row>
    <row r="482" spans="1:9" ht="11.25">
      <c r="A482" s="124"/>
      <c r="B482" s="111"/>
      <c r="C482" s="111"/>
      <c r="D482" s="111"/>
      <c r="E482" s="111"/>
      <c r="F482" s="125"/>
      <c r="G482" s="111"/>
      <c r="H482" s="125"/>
      <c r="I482" s="111"/>
    </row>
    <row r="483" spans="1:9" ht="11.25">
      <c r="A483" s="124"/>
      <c r="B483" s="111"/>
      <c r="C483" s="111"/>
      <c r="D483" s="111"/>
      <c r="E483" s="111"/>
      <c r="F483" s="125"/>
      <c r="G483" s="111"/>
      <c r="H483" s="125"/>
      <c r="I483" s="111"/>
    </row>
    <row r="484" spans="1:9" ht="11.25">
      <c r="A484" s="124"/>
      <c r="B484" s="111"/>
      <c r="C484" s="111"/>
      <c r="D484" s="111"/>
      <c r="E484" s="111"/>
      <c r="F484" s="125"/>
      <c r="G484" s="111"/>
      <c r="H484" s="125"/>
      <c r="I484" s="111"/>
    </row>
    <row r="485" spans="1:9" ht="11.25">
      <c r="A485" s="124"/>
      <c r="B485" s="111"/>
      <c r="C485" s="111"/>
      <c r="D485" s="111"/>
      <c r="E485" s="111"/>
      <c r="F485" s="125"/>
      <c r="G485" s="111"/>
      <c r="H485" s="125"/>
      <c r="I485" s="111"/>
    </row>
    <row r="486" spans="1:9" ht="11.25">
      <c r="A486" s="124"/>
      <c r="B486" s="111"/>
      <c r="C486" s="111"/>
      <c r="D486" s="111"/>
      <c r="E486" s="111"/>
      <c r="F486" s="125"/>
      <c r="G486" s="111"/>
      <c r="H486" s="125"/>
      <c r="I486" s="111"/>
    </row>
    <row r="487" spans="1:9" ht="11.25">
      <c r="A487" s="124"/>
      <c r="B487" s="111"/>
      <c r="C487" s="111"/>
      <c r="D487" s="111"/>
      <c r="E487" s="111"/>
      <c r="F487" s="125"/>
      <c r="G487" s="111"/>
      <c r="H487" s="125"/>
      <c r="I487" s="111"/>
    </row>
    <row r="488" spans="1:9" ht="11.25">
      <c r="A488" s="124"/>
      <c r="B488" s="111"/>
      <c r="C488" s="111"/>
      <c r="D488" s="111"/>
      <c r="E488" s="111"/>
      <c r="F488" s="125"/>
      <c r="G488" s="111"/>
      <c r="H488" s="125"/>
      <c r="I488" s="111"/>
    </row>
    <row r="489" spans="1:9" ht="11.25">
      <c r="A489" s="124"/>
      <c r="B489" s="111"/>
      <c r="C489" s="111"/>
      <c r="D489" s="111"/>
      <c r="E489" s="111"/>
      <c r="F489" s="125"/>
      <c r="G489" s="111"/>
      <c r="H489" s="125"/>
      <c r="I489" s="111"/>
    </row>
    <row r="490" spans="1:9" ht="11.25">
      <c r="A490" s="124"/>
      <c r="B490" s="111"/>
      <c r="C490" s="111"/>
      <c r="D490" s="111"/>
      <c r="E490" s="111"/>
      <c r="F490" s="125"/>
      <c r="G490" s="111"/>
      <c r="H490" s="125"/>
      <c r="I490" s="111"/>
    </row>
    <row r="491" spans="1:9" ht="11.25">
      <c r="A491" s="124"/>
      <c r="B491" s="111"/>
      <c r="C491" s="111"/>
      <c r="D491" s="111"/>
      <c r="E491" s="111"/>
      <c r="F491" s="125"/>
      <c r="G491" s="111"/>
      <c r="H491" s="125"/>
      <c r="I491" s="111"/>
    </row>
    <row r="492" spans="1:9" ht="11.25">
      <c r="A492" s="124"/>
      <c r="B492" s="111"/>
      <c r="C492" s="111"/>
      <c r="D492" s="111"/>
      <c r="E492" s="111"/>
      <c r="F492" s="125"/>
      <c r="G492" s="111"/>
      <c r="H492" s="125"/>
      <c r="I492" s="111"/>
    </row>
    <row r="493" spans="1:9" ht="11.25">
      <c r="A493" s="124"/>
      <c r="B493" s="111"/>
      <c r="C493" s="111"/>
      <c r="D493" s="111"/>
      <c r="E493" s="111"/>
      <c r="F493" s="125"/>
      <c r="G493" s="111"/>
      <c r="H493" s="125"/>
      <c r="I493" s="111"/>
    </row>
    <row r="494" spans="1:9" ht="11.25">
      <c r="A494" s="124"/>
      <c r="B494" s="111"/>
      <c r="C494" s="111"/>
      <c r="D494" s="111"/>
      <c r="E494" s="111"/>
      <c r="F494" s="125"/>
      <c r="G494" s="111"/>
      <c r="H494" s="125"/>
      <c r="I494" s="111"/>
    </row>
    <row r="495" spans="1:9" ht="11.25">
      <c r="A495" s="124"/>
      <c r="B495" s="111"/>
      <c r="C495" s="111"/>
      <c r="D495" s="111"/>
      <c r="E495" s="111"/>
      <c r="F495" s="125"/>
      <c r="G495" s="111"/>
      <c r="H495" s="125"/>
      <c r="I495" s="111"/>
    </row>
    <row r="496" spans="1:9" ht="11.25">
      <c r="A496" s="124"/>
      <c r="B496" s="111"/>
      <c r="C496" s="111"/>
      <c r="D496" s="111"/>
      <c r="E496" s="111"/>
      <c r="F496" s="125"/>
      <c r="G496" s="111"/>
      <c r="H496" s="125"/>
      <c r="I496" s="111"/>
    </row>
    <row r="497" spans="1:9" ht="11.25">
      <c r="A497" s="124"/>
      <c r="B497" s="111"/>
      <c r="C497" s="111"/>
      <c r="D497" s="111"/>
      <c r="E497" s="111"/>
      <c r="F497" s="125"/>
      <c r="G497" s="111"/>
      <c r="H497" s="125"/>
      <c r="I497" s="111"/>
    </row>
    <row r="498" spans="1:9" ht="11.25">
      <c r="A498" s="124"/>
      <c r="B498" s="111"/>
      <c r="C498" s="111"/>
      <c r="D498" s="111"/>
      <c r="E498" s="111"/>
      <c r="F498" s="125"/>
      <c r="G498" s="111"/>
      <c r="H498" s="125"/>
      <c r="I498" s="111"/>
    </row>
    <row r="499" spans="1:9" ht="11.25">
      <c r="A499" s="124"/>
      <c r="B499" s="111"/>
      <c r="C499" s="111"/>
      <c r="D499" s="111"/>
      <c r="E499" s="111"/>
      <c r="F499" s="125"/>
      <c r="G499" s="111"/>
      <c r="H499" s="125"/>
      <c r="I499" s="111"/>
    </row>
    <row r="500" spans="1:9" ht="11.25">
      <c r="A500" s="124"/>
      <c r="B500" s="111"/>
      <c r="C500" s="111"/>
      <c r="D500" s="111"/>
      <c r="E500" s="111"/>
      <c r="F500" s="125"/>
      <c r="G500" s="111"/>
      <c r="H500" s="125"/>
      <c r="I500" s="111"/>
    </row>
    <row r="501" spans="1:8" ht="11.25">
      <c r="A501" s="6" t="s">
        <v>204</v>
      </c>
      <c r="B501" s="6"/>
      <c r="F501" s="4"/>
      <c r="H501" s="4"/>
    </row>
    <row r="502" spans="1:9" ht="11.25">
      <c r="A502" s="33"/>
      <c r="B502" s="33"/>
      <c r="C502" s="31"/>
      <c r="D502" s="31"/>
      <c r="E502" s="31"/>
      <c r="F502" s="32"/>
      <c r="G502" s="31"/>
      <c r="H502" s="32"/>
      <c r="I502" s="31"/>
    </row>
    <row r="503" spans="1:11" ht="11.25">
      <c r="A503" s="33" t="s">
        <v>205</v>
      </c>
      <c r="B503" s="33"/>
      <c r="C503" s="31"/>
      <c r="D503" s="31"/>
      <c r="E503" s="31"/>
      <c r="F503" s="32"/>
      <c r="G503" s="31"/>
      <c r="H503" s="32"/>
      <c r="I503" s="31"/>
      <c r="K503" s="31"/>
    </row>
    <row r="504" spans="1:11" ht="11.25">
      <c r="A504" s="33"/>
      <c r="B504" s="33"/>
      <c r="C504" s="31"/>
      <c r="D504" s="31"/>
      <c r="E504" s="31"/>
      <c r="F504" s="32"/>
      <c r="G504" s="31"/>
      <c r="H504" s="32"/>
      <c r="I504" s="31"/>
      <c r="K504" s="31"/>
    </row>
    <row r="505" spans="1:11" ht="11.25">
      <c r="A505" s="33"/>
      <c r="B505" s="33"/>
      <c r="C505" s="31"/>
      <c r="D505" s="31"/>
      <c r="E505" s="31"/>
      <c r="F505" s="32"/>
      <c r="G505" s="31"/>
      <c r="H505" s="32"/>
      <c r="I505" s="31"/>
      <c r="K505" s="31"/>
    </row>
    <row r="506" spans="1:11" ht="11.25">
      <c r="A506" s="33"/>
      <c r="B506" s="33"/>
      <c r="C506" s="31"/>
      <c r="D506" s="31"/>
      <c r="E506" s="31"/>
      <c r="F506" s="32"/>
      <c r="G506" s="31"/>
      <c r="H506" s="32"/>
      <c r="I506" s="31"/>
      <c r="K506" s="31"/>
    </row>
    <row r="507" spans="1:11" ht="11.25">
      <c r="A507" s="33"/>
      <c r="B507" s="33"/>
      <c r="C507" s="31"/>
      <c r="D507" s="31"/>
      <c r="E507" s="31"/>
      <c r="F507" s="32"/>
      <c r="G507" s="31"/>
      <c r="H507" s="32"/>
      <c r="I507" s="31"/>
      <c r="K507" s="31"/>
    </row>
    <row r="508" spans="1:11" ht="11.25">
      <c r="A508" s="33"/>
      <c r="B508" s="33"/>
      <c r="C508" s="31"/>
      <c r="D508" s="31"/>
      <c r="E508" s="31"/>
      <c r="F508" s="32"/>
      <c r="G508" s="31"/>
      <c r="H508" s="32"/>
      <c r="I508" s="31"/>
      <c r="K508" s="31"/>
    </row>
    <row r="509" spans="1:11" ht="11.25">
      <c r="A509" s="33"/>
      <c r="B509" s="33"/>
      <c r="C509" s="31"/>
      <c r="D509" s="31"/>
      <c r="E509" s="31"/>
      <c r="F509" s="32"/>
      <c r="G509" s="31"/>
      <c r="H509" s="32"/>
      <c r="I509" s="31"/>
      <c r="K509" s="31"/>
    </row>
    <row r="510" spans="1:11" ht="11.25">
      <c r="A510" s="33"/>
      <c r="B510" s="33"/>
      <c r="C510" s="31"/>
      <c r="D510" s="31"/>
      <c r="E510" s="31"/>
      <c r="F510" s="32"/>
      <c r="G510" s="31"/>
      <c r="H510" s="32"/>
      <c r="I510" s="31"/>
      <c r="K510" s="31"/>
    </row>
    <row r="511" spans="1:11" ht="11.25">
      <c r="A511" s="33"/>
      <c r="B511" s="33"/>
      <c r="C511" s="31"/>
      <c r="D511" s="31"/>
      <c r="E511" s="31"/>
      <c r="F511" s="32"/>
      <c r="G511" s="31"/>
      <c r="H511" s="32"/>
      <c r="I511" s="31"/>
      <c r="K511" s="31"/>
    </row>
    <row r="512" spans="1:11" ht="11.25">
      <c r="A512" s="33"/>
      <c r="B512" s="33"/>
      <c r="C512" s="31"/>
      <c r="D512" s="31"/>
      <c r="E512" s="31"/>
      <c r="F512" s="32"/>
      <c r="G512" s="31"/>
      <c r="H512" s="32"/>
      <c r="I512" s="31"/>
      <c r="K512" s="31"/>
    </row>
    <row r="513" spans="1:11" ht="11.25">
      <c r="A513" s="33"/>
      <c r="B513" s="33"/>
      <c r="C513" s="31"/>
      <c r="D513" s="31"/>
      <c r="E513" s="31"/>
      <c r="F513" s="32"/>
      <c r="G513" s="31"/>
      <c r="H513" s="32"/>
      <c r="I513" s="31"/>
      <c r="K513" s="31"/>
    </row>
    <row r="514" spans="1:13" s="31" customFormat="1" ht="11.25">
      <c r="A514" s="33"/>
      <c r="B514" s="33"/>
      <c r="F514" s="32"/>
      <c r="H514" s="32"/>
      <c r="L514" s="2"/>
      <c r="M514" s="2"/>
    </row>
    <row r="515" spans="1:13" s="31" customFormat="1" ht="11.25">
      <c r="A515" s="33"/>
      <c r="B515" s="33"/>
      <c r="F515" s="32"/>
      <c r="H515" s="32"/>
      <c r="L515" s="2"/>
      <c r="M515" s="2"/>
    </row>
    <row r="516" spans="1:13" s="31" customFormat="1" ht="11.25">
      <c r="A516" s="33"/>
      <c r="B516" s="33"/>
      <c r="F516" s="32"/>
      <c r="H516" s="32"/>
      <c r="L516" s="2"/>
      <c r="M516" s="2"/>
    </row>
    <row r="517" spans="1:13" s="31" customFormat="1" ht="11.25">
      <c r="A517" s="33"/>
      <c r="B517" s="33"/>
      <c r="F517" s="32"/>
      <c r="H517" s="32"/>
      <c r="L517" s="2"/>
      <c r="M517" s="2"/>
    </row>
    <row r="518" spans="1:13" s="31" customFormat="1" ht="11.25">
      <c r="A518" s="33"/>
      <c r="B518" s="33"/>
      <c r="F518" s="32"/>
      <c r="H518" s="32"/>
      <c r="L518" s="2"/>
      <c r="M518" s="2"/>
    </row>
    <row r="519" spans="1:13" s="31" customFormat="1" ht="11.25">
      <c r="A519" s="33"/>
      <c r="B519" s="33"/>
      <c r="F519" s="32"/>
      <c r="H519" s="32"/>
      <c r="L519" s="2"/>
      <c r="M519" s="2"/>
    </row>
    <row r="520" spans="1:13" s="31" customFormat="1" ht="11.25">
      <c r="A520" s="48"/>
      <c r="F520" s="32"/>
      <c r="H520" s="32"/>
      <c r="L520" s="2"/>
      <c r="M520" s="2"/>
    </row>
    <row r="521" spans="1:13" s="31" customFormat="1" ht="11.25">
      <c r="A521" s="48"/>
      <c r="F521" s="32"/>
      <c r="H521" s="32"/>
      <c r="L521" s="2"/>
      <c r="M521" s="2"/>
    </row>
    <row r="522" spans="1:13" s="31" customFormat="1" ht="11.25">
      <c r="A522" s="48"/>
      <c r="F522" s="32"/>
      <c r="H522" s="32"/>
      <c r="L522" s="2"/>
      <c r="M522" s="2"/>
    </row>
    <row r="523" spans="1:13" s="31" customFormat="1" ht="11.25">
      <c r="A523" s="48"/>
      <c r="F523" s="32"/>
      <c r="H523" s="32"/>
      <c r="L523" s="2"/>
      <c r="M523" s="2"/>
    </row>
    <row r="524" spans="1:13" s="31" customFormat="1" ht="11.25">
      <c r="A524" s="48"/>
      <c r="F524" s="32"/>
      <c r="H524" s="32"/>
      <c r="L524" s="2"/>
      <c r="M524" s="2"/>
    </row>
    <row r="525" spans="1:13" s="31" customFormat="1" ht="11.25">
      <c r="A525" s="48"/>
      <c r="F525" s="32"/>
      <c r="H525" s="32"/>
      <c r="L525" s="2"/>
      <c r="M525" s="2"/>
    </row>
    <row r="526" spans="1:13" s="31" customFormat="1" ht="11.25">
      <c r="A526" s="48"/>
      <c r="F526" s="32"/>
      <c r="H526" s="32"/>
      <c r="L526" s="2"/>
      <c r="M526" s="2"/>
    </row>
    <row r="527" spans="1:13" s="31" customFormat="1" ht="11.25">
      <c r="A527" s="48"/>
      <c r="F527" s="110"/>
      <c r="G527" s="99"/>
      <c r="H527" s="110"/>
      <c r="L527" s="2"/>
      <c r="M527" s="2"/>
    </row>
    <row r="528" spans="1:8" s="31" customFormat="1" ht="11.25">
      <c r="A528" s="48"/>
      <c r="F528" s="110"/>
      <c r="G528" s="99"/>
      <c r="H528" s="110"/>
    </row>
    <row r="529" spans="1:8" s="31" customFormat="1" ht="11.25">
      <c r="A529" s="48"/>
      <c r="F529" s="110"/>
      <c r="G529" s="99"/>
      <c r="H529" s="110"/>
    </row>
    <row r="530" spans="1:8" s="31" customFormat="1" ht="11.25">
      <c r="A530" s="48"/>
      <c r="F530" s="110"/>
      <c r="G530" s="99"/>
      <c r="H530" s="110"/>
    </row>
    <row r="531" spans="1:8" s="31" customFormat="1" ht="11.25">
      <c r="A531" s="48"/>
      <c r="F531" s="110"/>
      <c r="G531" s="99"/>
      <c r="H531" s="110"/>
    </row>
    <row r="532" spans="1:8" s="31" customFormat="1" ht="11.25">
      <c r="A532" s="48"/>
      <c r="F532" s="110"/>
      <c r="G532" s="99"/>
      <c r="H532" s="110"/>
    </row>
    <row r="533" spans="1:8" s="31" customFormat="1" ht="11.25">
      <c r="A533" s="48"/>
      <c r="F533" s="110"/>
      <c r="G533" s="99"/>
      <c r="H533" s="110"/>
    </row>
    <row r="534" spans="1:8" s="31" customFormat="1" ht="11.25">
      <c r="A534" s="48"/>
      <c r="F534" s="110"/>
      <c r="G534" s="99"/>
      <c r="H534" s="110"/>
    </row>
    <row r="535" spans="1:8" s="31" customFormat="1" ht="11.25">
      <c r="A535" s="48"/>
      <c r="F535" s="110"/>
      <c r="G535" s="99"/>
      <c r="H535" s="110"/>
    </row>
    <row r="536" spans="1:8" s="31" customFormat="1" ht="11.25">
      <c r="A536" s="48"/>
      <c r="F536" s="110"/>
      <c r="G536" s="99"/>
      <c r="H536" s="110"/>
    </row>
    <row r="537" spans="1:8" s="31" customFormat="1" ht="11.25">
      <c r="A537" s="48"/>
      <c r="F537" s="110"/>
      <c r="G537" s="99"/>
      <c r="H537" s="110"/>
    </row>
    <row r="538" spans="1:8" s="31" customFormat="1" ht="11.25">
      <c r="A538" s="48"/>
      <c r="F538" s="110"/>
      <c r="G538" s="99"/>
      <c r="H538" s="110"/>
    </row>
    <row r="539" spans="1:8" s="31" customFormat="1" ht="11.25">
      <c r="A539" s="48"/>
      <c r="F539" s="110"/>
      <c r="G539" s="99"/>
      <c r="H539" s="110"/>
    </row>
    <row r="540" spans="1:8" s="31" customFormat="1" ht="11.25">
      <c r="A540" s="48"/>
      <c r="F540" s="110"/>
      <c r="G540" s="99"/>
      <c r="H540" s="110"/>
    </row>
    <row r="541" spans="1:8" s="31" customFormat="1" ht="11.25">
      <c r="A541" s="48"/>
      <c r="F541" s="110"/>
      <c r="G541" s="99"/>
      <c r="H541" s="110"/>
    </row>
    <row r="542" spans="1:8" s="31" customFormat="1" ht="11.25">
      <c r="A542" s="48"/>
      <c r="F542" s="110"/>
      <c r="G542" s="99"/>
      <c r="H542" s="110"/>
    </row>
    <row r="543" spans="1:8" s="31" customFormat="1" ht="11.25">
      <c r="A543" s="48"/>
      <c r="F543" s="110"/>
      <c r="G543" s="99"/>
      <c r="H543" s="110"/>
    </row>
    <row r="544" spans="1:8" s="31" customFormat="1" ht="11.25">
      <c r="A544" s="48"/>
      <c r="F544" s="110"/>
      <c r="G544" s="99"/>
      <c r="H544" s="110"/>
    </row>
    <row r="545" spans="1:8" s="31" customFormat="1" ht="11.25">
      <c r="A545" s="48"/>
      <c r="F545" s="110"/>
      <c r="G545" s="99"/>
      <c r="H545" s="110"/>
    </row>
    <row r="546" spans="1:8" s="31" customFormat="1" ht="11.25">
      <c r="A546" s="48"/>
      <c r="F546" s="110"/>
      <c r="G546" s="99"/>
      <c r="H546" s="110"/>
    </row>
    <row r="547" spans="1:8" s="31" customFormat="1" ht="11.25">
      <c r="A547" s="48"/>
      <c r="F547" s="110"/>
      <c r="G547" s="99"/>
      <c r="H547" s="110"/>
    </row>
    <row r="548" spans="1:8" s="31" customFormat="1" ht="11.25">
      <c r="A548" s="48"/>
      <c r="F548" s="110"/>
      <c r="G548" s="99"/>
      <c r="H548" s="110"/>
    </row>
    <row r="549" spans="1:8" s="31" customFormat="1" ht="11.25">
      <c r="A549" s="48"/>
      <c r="F549" s="110"/>
      <c r="G549" s="99"/>
      <c r="H549" s="110"/>
    </row>
    <row r="550" spans="1:8" s="31" customFormat="1" ht="11.25">
      <c r="A550" s="48"/>
      <c r="F550" s="110"/>
      <c r="G550" s="99"/>
      <c r="H550" s="110"/>
    </row>
    <row r="551" spans="1:8" s="31" customFormat="1" ht="11.25">
      <c r="A551" s="48"/>
      <c r="F551" s="110"/>
      <c r="G551" s="99"/>
      <c r="H551" s="110"/>
    </row>
    <row r="552" spans="1:11" ht="11.25">
      <c r="A552" s="48"/>
      <c r="B552" s="31" t="s">
        <v>206</v>
      </c>
      <c r="C552" s="31"/>
      <c r="D552" s="31"/>
      <c r="E552" s="31"/>
      <c r="F552" s="110"/>
      <c r="G552" s="99"/>
      <c r="H552" s="110"/>
      <c r="I552" s="31"/>
      <c r="K552" s="31"/>
    </row>
    <row r="553" spans="1:11" ht="11.25">
      <c r="A553" s="48"/>
      <c r="B553" s="33" t="s">
        <v>207</v>
      </c>
      <c r="C553" s="31"/>
      <c r="D553" s="31"/>
      <c r="E553" s="31"/>
      <c r="F553" s="32"/>
      <c r="G553" s="31"/>
      <c r="H553" s="32"/>
      <c r="I553" s="31"/>
      <c r="K553" s="31"/>
    </row>
    <row r="554" spans="1:11" ht="11.25">
      <c r="A554" s="48"/>
      <c r="B554" s="31"/>
      <c r="C554" s="31"/>
      <c r="D554" s="31"/>
      <c r="E554" s="31"/>
      <c r="F554" s="32"/>
      <c r="G554" s="31"/>
      <c r="H554" s="32"/>
      <c r="I554" s="31"/>
      <c r="K554" s="31"/>
    </row>
    <row r="555" spans="6:8" ht="11.25">
      <c r="F555" s="4"/>
      <c r="H555" s="4"/>
    </row>
    <row r="556" spans="2:8" ht="11.25">
      <c r="B556" s="2" t="s">
        <v>208</v>
      </c>
      <c r="F556" s="4"/>
      <c r="H556" s="4"/>
    </row>
    <row r="557" spans="2:8" ht="11.25">
      <c r="B557" s="2" t="s">
        <v>209</v>
      </c>
      <c r="F557" s="4"/>
      <c r="H557" s="4"/>
    </row>
    <row r="558" spans="2:8" ht="11.25">
      <c r="B558" s="2" t="s">
        <v>210</v>
      </c>
      <c r="F558" s="4"/>
      <c r="H558" s="4"/>
    </row>
    <row r="559" spans="2:8" ht="11.25">
      <c r="B559" s="2" t="s">
        <v>211</v>
      </c>
      <c r="F559" s="4"/>
      <c r="H559" s="4"/>
    </row>
  </sheetData>
  <mergeCells count="10">
    <mergeCell ref="B78:D78"/>
    <mergeCell ref="G86:H86"/>
    <mergeCell ref="H97:I97"/>
    <mergeCell ref="F98:G98"/>
    <mergeCell ref="H98:I98"/>
    <mergeCell ref="H69:I69"/>
    <mergeCell ref="F70:G70"/>
    <mergeCell ref="H70:I70"/>
    <mergeCell ref="E77:F77"/>
    <mergeCell ref="G77:H77"/>
  </mergeCells>
  <printOptions/>
  <pageMargins left="0.6" right="0.75" top="0.4" bottom="0.44" header="0.39"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shantawood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2006-02-27T03:38:40Z</cp:lastPrinted>
  <dcterms:created xsi:type="dcterms:W3CDTF">2006-02-24T06:17:45Z</dcterms:created>
  <dcterms:modified xsi:type="dcterms:W3CDTF">2006-02-27T03:38:49Z</dcterms:modified>
  <cp:category/>
  <cp:version/>
  <cp:contentType/>
  <cp:contentStatus/>
</cp:coreProperties>
</file>